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225" windowWidth="15120" windowHeight="7890"/>
  </bookViews>
  <sheets>
    <sheet name="учебный план 2021-2025" sheetId="14" r:id="rId1"/>
  </sheets>
  <calcPr calcId="162913" calcOnSave="0"/>
</workbook>
</file>

<file path=xl/calcChain.xml><?xml version="1.0" encoding="utf-8"?>
<calcChain xmlns="http://schemas.openxmlformats.org/spreadsheetml/2006/main">
  <c r="Q35" i="14" l="1"/>
  <c r="O22" i="14"/>
  <c r="N22" i="14"/>
  <c r="F84" i="14" l="1"/>
  <c r="H84" i="14"/>
  <c r="G84" i="14" s="1"/>
  <c r="H83" i="14"/>
  <c r="E84" i="14" l="1"/>
  <c r="I78" i="14"/>
  <c r="F83" i="14"/>
  <c r="G83" i="14"/>
  <c r="G75" i="14"/>
  <c r="F75" i="14"/>
  <c r="F74" i="14"/>
  <c r="G74" i="14"/>
  <c r="G68" i="14"/>
  <c r="F67" i="14"/>
  <c r="F60" i="14"/>
  <c r="G60" i="14"/>
  <c r="F61" i="14"/>
  <c r="F58" i="14"/>
  <c r="G58" i="14"/>
  <c r="E74" i="14" l="1"/>
  <c r="E83" i="14"/>
  <c r="E75" i="14"/>
  <c r="E68" i="14"/>
  <c r="E61" i="14"/>
  <c r="E60" i="14"/>
  <c r="E59" i="14"/>
  <c r="F64" i="14"/>
  <c r="F63" i="14"/>
  <c r="F62" i="14"/>
  <c r="F70" i="14"/>
  <c r="F69" i="14"/>
  <c r="F77" i="14"/>
  <c r="F76" i="14"/>
  <c r="F82" i="14"/>
  <c r="F81" i="14"/>
  <c r="F80" i="14"/>
  <c r="F66" i="14" l="1"/>
  <c r="F57" i="14"/>
  <c r="F55" i="14"/>
  <c r="F52" i="14"/>
  <c r="F48" i="14"/>
  <c r="F47" i="14"/>
  <c r="F42" i="14"/>
  <c r="F41" i="14"/>
  <c r="F40" i="14"/>
  <c r="F37" i="14"/>
  <c r="F36" i="14"/>
  <c r="F33" i="14"/>
  <c r="F32" i="14"/>
  <c r="F31" i="14"/>
  <c r="F30" i="14"/>
  <c r="H82" i="14" l="1"/>
  <c r="G82" i="14" s="1"/>
  <c r="E82" i="14" s="1"/>
  <c r="E81" i="14"/>
  <c r="E80" i="14"/>
  <c r="H79" i="14"/>
  <c r="G79" i="14" s="1"/>
  <c r="E79" i="14" s="1"/>
  <c r="H77" i="14"/>
  <c r="G77" i="14" s="1"/>
  <c r="E77" i="14" s="1"/>
  <c r="G76" i="14"/>
  <c r="E76" i="14" s="1"/>
  <c r="G73" i="14"/>
  <c r="E73" i="14" s="1"/>
  <c r="G72" i="14"/>
  <c r="E72" i="14" s="1"/>
  <c r="H70" i="14"/>
  <c r="G70" i="14" s="1"/>
  <c r="E70" i="14" s="1"/>
  <c r="G69" i="14"/>
  <c r="E69" i="14" s="1"/>
  <c r="G66" i="14"/>
  <c r="E66" i="14" s="1"/>
  <c r="H64" i="14"/>
  <c r="G64" i="14" s="1"/>
  <c r="E64" i="14" s="1"/>
  <c r="G63" i="14"/>
  <c r="E63" i="14" s="1"/>
  <c r="G62" i="14"/>
  <c r="E62" i="14" s="1"/>
  <c r="E56" i="14"/>
  <c r="G55" i="14"/>
  <c r="E55" i="14" s="1"/>
  <c r="E52" i="14"/>
  <c r="H48" i="14"/>
  <c r="G48" i="14" s="1"/>
  <c r="E48" i="14" s="1"/>
  <c r="G47" i="14"/>
  <c r="E47" i="14" s="1"/>
  <c r="E46" i="14"/>
  <c r="G45" i="14"/>
  <c r="E45" i="14" s="1"/>
  <c r="E44" i="14"/>
  <c r="E43" i="14"/>
  <c r="E42" i="14"/>
  <c r="E41" i="14"/>
  <c r="E40" i="14"/>
  <c r="E37" i="14"/>
  <c r="E36" i="14"/>
  <c r="G34" i="14"/>
  <c r="E34" i="14" s="1"/>
  <c r="E33" i="14"/>
  <c r="G32" i="14"/>
  <c r="E32" i="14" s="1"/>
  <c r="H31" i="14"/>
  <c r="G31" i="14" s="1"/>
  <c r="E31" i="14" s="1"/>
  <c r="G30" i="14"/>
  <c r="E30" i="14" s="1"/>
  <c r="AI71" i="14"/>
  <c r="AH71" i="14"/>
  <c r="AG71" i="14"/>
  <c r="AF71" i="14"/>
  <c r="AE71" i="14"/>
  <c r="AD71" i="14"/>
  <c r="AC71" i="14"/>
  <c r="AB71" i="14"/>
  <c r="AA71" i="14"/>
  <c r="Z71" i="14"/>
  <c r="Y71" i="14"/>
  <c r="X71" i="14"/>
  <c r="W71" i="14"/>
  <c r="V71" i="14"/>
  <c r="U71" i="14"/>
  <c r="T71" i="14"/>
  <c r="S71" i="14"/>
  <c r="R71" i="14"/>
  <c r="Q71" i="14"/>
  <c r="P71" i="14"/>
  <c r="O71" i="14"/>
  <c r="N71" i="14"/>
  <c r="M71" i="14"/>
  <c r="L71" i="14"/>
  <c r="AI78" i="14"/>
  <c r="AH78" i="14"/>
  <c r="AG78" i="14"/>
  <c r="AF78" i="14"/>
  <c r="AE78" i="14"/>
  <c r="AD78" i="14"/>
  <c r="AC78" i="14"/>
  <c r="AB78" i="14"/>
  <c r="AA78" i="14"/>
  <c r="Z78" i="14"/>
  <c r="Y78" i="14"/>
  <c r="X78" i="14"/>
  <c r="W78" i="14"/>
  <c r="V78" i="14"/>
  <c r="U78" i="14"/>
  <c r="T78" i="14"/>
  <c r="S78" i="14"/>
  <c r="R78" i="14"/>
  <c r="Q78" i="14"/>
  <c r="P78" i="14"/>
  <c r="O78" i="14"/>
  <c r="N78" i="14"/>
  <c r="M78" i="14"/>
  <c r="L78" i="14"/>
  <c r="AH22" i="14"/>
  <c r="AG22" i="14"/>
  <c r="AF22" i="14"/>
  <c r="AE22" i="14"/>
  <c r="AD22" i="14"/>
  <c r="AC22" i="14"/>
  <c r="AA22" i="14"/>
  <c r="Z22" i="14"/>
  <c r="X22" i="14"/>
  <c r="W22" i="14"/>
  <c r="U22" i="14"/>
  <c r="T22" i="14"/>
  <c r="R22" i="14"/>
  <c r="AH10" i="14"/>
  <c r="AG10" i="14"/>
  <c r="AF10" i="14"/>
  <c r="AE10" i="14"/>
  <c r="AD10" i="14"/>
  <c r="AC10" i="14"/>
  <c r="AA10" i="14"/>
  <c r="Z10" i="14"/>
  <c r="X10" i="14"/>
  <c r="W10" i="14"/>
  <c r="U10" i="14"/>
  <c r="T10" i="14"/>
  <c r="R10" i="14"/>
  <c r="P10" i="14"/>
  <c r="P39" i="14"/>
  <c r="O39" i="14"/>
  <c r="N39" i="14"/>
  <c r="J39" i="14"/>
  <c r="P35" i="14"/>
  <c r="O35" i="14"/>
  <c r="N35" i="14"/>
  <c r="M35" i="14"/>
  <c r="L35" i="14"/>
  <c r="K35" i="14"/>
  <c r="J35" i="14"/>
  <c r="I35" i="14"/>
  <c r="AI65" i="14"/>
  <c r="AH65" i="14"/>
  <c r="AG65" i="14"/>
  <c r="AF65" i="14"/>
  <c r="AE65" i="14"/>
  <c r="AD65" i="14"/>
  <c r="AC65" i="14"/>
  <c r="AB65" i="14"/>
  <c r="AA65" i="14"/>
  <c r="Z65" i="14"/>
  <c r="Y65" i="14"/>
  <c r="X65" i="14"/>
  <c r="W65" i="14"/>
  <c r="V65" i="14"/>
  <c r="T65" i="14"/>
  <c r="U65" i="14"/>
  <c r="S65" i="14"/>
  <c r="R65" i="14"/>
  <c r="Q65" i="14"/>
  <c r="P65" i="14"/>
  <c r="O65" i="14"/>
  <c r="N65" i="14"/>
  <c r="M65" i="14"/>
  <c r="L65" i="14"/>
  <c r="K65" i="14"/>
  <c r="J65" i="14"/>
  <c r="I65" i="14"/>
  <c r="F65" i="14"/>
  <c r="AI54" i="14"/>
  <c r="AH54" i="14"/>
  <c r="AG54" i="14"/>
  <c r="AF54" i="14"/>
  <c r="AE54" i="14"/>
  <c r="AD54" i="14"/>
  <c r="AC54" i="14"/>
  <c r="AB54" i="14"/>
  <c r="AA54" i="14"/>
  <c r="Z54" i="14"/>
  <c r="Y54" i="14"/>
  <c r="X54" i="14"/>
  <c r="W54" i="14"/>
  <c r="V54" i="14"/>
  <c r="U54" i="14"/>
  <c r="T54" i="14"/>
  <c r="S54" i="14"/>
  <c r="R54" i="14"/>
  <c r="Q54" i="14"/>
  <c r="P54" i="14"/>
  <c r="O54" i="14"/>
  <c r="N54" i="14"/>
  <c r="M54" i="14"/>
  <c r="L54" i="14"/>
  <c r="K54" i="14"/>
  <c r="J54" i="14"/>
  <c r="I54" i="14"/>
  <c r="F54" i="14"/>
  <c r="AH39" i="14"/>
  <c r="AG39" i="14"/>
  <c r="AF39" i="14"/>
  <c r="AE39" i="14"/>
  <c r="AD39" i="14"/>
  <c r="AC39" i="14"/>
  <c r="AB39" i="14"/>
  <c r="AA39" i="14"/>
  <c r="Z39" i="14"/>
  <c r="Y39" i="14"/>
  <c r="X39" i="14"/>
  <c r="W39" i="14"/>
  <c r="V39" i="14"/>
  <c r="U39" i="14"/>
  <c r="T39" i="14"/>
  <c r="S39" i="14"/>
  <c r="R39" i="14"/>
  <c r="AH35" i="14"/>
  <c r="AG35" i="14"/>
  <c r="AF35" i="14"/>
  <c r="AE35" i="14"/>
  <c r="AD35" i="14"/>
  <c r="AC35" i="14"/>
  <c r="AA35" i="14"/>
  <c r="Z35" i="14"/>
  <c r="X35" i="14"/>
  <c r="W35" i="14"/>
  <c r="U35" i="14"/>
  <c r="T35" i="14"/>
  <c r="S35" i="14"/>
  <c r="R35" i="14"/>
  <c r="AI29" i="14"/>
  <c r="AH29" i="14"/>
  <c r="AG29" i="14"/>
  <c r="AF29" i="14"/>
  <c r="AE29" i="14"/>
  <c r="AD29" i="14"/>
  <c r="AC29" i="14"/>
  <c r="AB29" i="14"/>
  <c r="AA29" i="14"/>
  <c r="Z29" i="14"/>
  <c r="Y29" i="14"/>
  <c r="X29" i="14"/>
  <c r="V29" i="14"/>
  <c r="W29" i="14"/>
  <c r="U29" i="14"/>
  <c r="T29" i="14"/>
  <c r="S29" i="14"/>
  <c r="R29" i="14"/>
  <c r="G25" i="14"/>
  <c r="G21" i="14"/>
  <c r="G19" i="14"/>
  <c r="AB53" i="14" l="1"/>
  <c r="U53" i="14"/>
  <c r="U28" i="14" s="1"/>
  <c r="AC53" i="14"/>
  <c r="AC28" i="14" s="1"/>
  <c r="S53" i="14"/>
  <c r="S28" i="14" s="1"/>
  <c r="N53" i="14"/>
  <c r="V53" i="14"/>
  <c r="AD53" i="14"/>
  <c r="AD28" i="14" s="1"/>
  <c r="AA53" i="14"/>
  <c r="AA28" i="14" s="1"/>
  <c r="AI53" i="14"/>
  <c r="O53" i="14"/>
  <c r="W53" i="14"/>
  <c r="W28" i="14" s="1"/>
  <c r="P53" i="14"/>
  <c r="P28" i="14" s="1"/>
  <c r="P85" i="14" s="1"/>
  <c r="X53" i="14"/>
  <c r="X28" i="14" s="1"/>
  <c r="Q53" i="14"/>
  <c r="Y53" i="14"/>
  <c r="R53" i="14"/>
  <c r="R28" i="14" s="1"/>
  <c r="Z53" i="14"/>
  <c r="Z28" i="14" s="1"/>
  <c r="AH53" i="14"/>
  <c r="AH28" i="14" s="1"/>
  <c r="M53" i="14"/>
  <c r="AG53" i="14"/>
  <c r="AG28" i="14" s="1"/>
  <c r="L53" i="14"/>
  <c r="AF53" i="14"/>
  <c r="AF28" i="14" s="1"/>
  <c r="E29" i="14"/>
  <c r="T53" i="14"/>
  <c r="T28" i="14" s="1"/>
  <c r="AE53" i="14"/>
  <c r="AE28" i="14" s="1"/>
  <c r="E71" i="14"/>
  <c r="E78" i="14"/>
  <c r="R9" i="14"/>
  <c r="X9" i="14"/>
  <c r="AD9" i="14"/>
  <c r="AH9" i="14"/>
  <c r="U9" i="14"/>
  <c r="AA9" i="14"/>
  <c r="AF9" i="14"/>
  <c r="T9" i="14"/>
  <c r="Z9" i="14"/>
  <c r="AE9" i="14"/>
  <c r="H65" i="14"/>
  <c r="H39" i="14"/>
  <c r="W9" i="14"/>
  <c r="AC9" i="14"/>
  <c r="AG9" i="14"/>
  <c r="G54" i="14"/>
  <c r="AI39" i="14"/>
  <c r="Q39" i="14"/>
  <c r="Q29" i="14"/>
  <c r="AI35" i="14"/>
  <c r="AB35" i="14"/>
  <c r="Y35" i="14"/>
  <c r="Y28" i="14" s="1"/>
  <c r="V35" i="14"/>
  <c r="G65" i="14"/>
  <c r="R85" i="14" l="1"/>
  <c r="AE85" i="14"/>
  <c r="T85" i="14"/>
  <c r="U85" i="14"/>
  <c r="AC85" i="14"/>
  <c r="AA85" i="14"/>
  <c r="AF85" i="14"/>
  <c r="AD85" i="14"/>
  <c r="W85" i="14"/>
  <c r="AH85" i="14"/>
  <c r="AG85" i="14"/>
  <c r="X85" i="14"/>
  <c r="Z85" i="14"/>
  <c r="AI28" i="14"/>
  <c r="V28" i="14"/>
  <c r="AB28" i="14"/>
  <c r="Q28" i="14"/>
  <c r="E65" i="14"/>
  <c r="J78" i="14" l="1"/>
  <c r="K78" i="14"/>
  <c r="G78" i="14"/>
  <c r="J71" i="14"/>
  <c r="G71" i="14"/>
  <c r="J29" i="14"/>
  <c r="J10" i="14"/>
  <c r="F39" i="14"/>
  <c r="F35" i="14"/>
  <c r="G53" i="14" l="1"/>
  <c r="J53" i="14"/>
  <c r="J28" i="14" s="1"/>
  <c r="E54" i="14"/>
  <c r="E53" i="14" s="1"/>
  <c r="E39" i="14"/>
  <c r="F29" i="14"/>
  <c r="H29" i="14"/>
  <c r="I29" i="14"/>
  <c r="K29" i="14"/>
  <c r="L29" i="14"/>
  <c r="M29" i="14"/>
  <c r="N29" i="14"/>
  <c r="N28" i="14" s="1"/>
  <c r="O29" i="14"/>
  <c r="G29" i="14" l="1"/>
  <c r="E35" i="14"/>
  <c r="E28" i="14" s="1"/>
  <c r="O10" i="14"/>
  <c r="N10" i="14"/>
  <c r="N9" i="14" s="1"/>
  <c r="E27" i="14"/>
  <c r="E25" i="14"/>
  <c r="E24" i="14"/>
  <c r="E23" i="14"/>
  <c r="E21" i="14"/>
  <c r="E19" i="14"/>
  <c r="E18" i="14"/>
  <c r="E15" i="14"/>
  <c r="E14" i="14"/>
  <c r="E12" i="14"/>
  <c r="E11" i="14"/>
  <c r="K39" i="14" l="1"/>
  <c r="H78" i="14" l="1"/>
  <c r="F78" i="14"/>
  <c r="K71" i="14"/>
  <c r="K53" i="14" s="1"/>
  <c r="K28" i="14" s="1"/>
  <c r="I71" i="14"/>
  <c r="I53" i="14" s="1"/>
  <c r="H71" i="14"/>
  <c r="F71" i="14"/>
  <c r="O28" i="14"/>
  <c r="M39" i="14"/>
  <c r="M28" i="14" s="1"/>
  <c r="L39" i="14"/>
  <c r="L28" i="14" s="1"/>
  <c r="I39" i="14"/>
  <c r="G39" i="14"/>
  <c r="G28" i="14" s="1"/>
  <c r="AI22" i="14"/>
  <c r="AB22" i="14"/>
  <c r="Y22" i="14"/>
  <c r="V22" i="14"/>
  <c r="S22" i="14"/>
  <c r="Q22" i="14"/>
  <c r="AI10" i="14"/>
  <c r="AB10" i="14"/>
  <c r="Y10" i="14"/>
  <c r="V10" i="14"/>
  <c r="S10" i="14"/>
  <c r="Q10" i="14"/>
  <c r="M10" i="14"/>
  <c r="L10" i="14"/>
  <c r="K10" i="14"/>
  <c r="I10" i="14"/>
  <c r="H10" i="14"/>
  <c r="F10" i="14"/>
  <c r="F53" i="14" l="1"/>
  <c r="F28" i="14" s="1"/>
  <c r="I28" i="14"/>
  <c r="H53" i="14"/>
  <c r="H28" i="14" s="1"/>
  <c r="AI9" i="14"/>
  <c r="AI85" i="14" s="1"/>
  <c r="S9" i="14"/>
  <c r="S85" i="14" s="1"/>
  <c r="V9" i="14"/>
  <c r="V85" i="14" s="1"/>
  <c r="Q9" i="14"/>
  <c r="Q85" i="14" s="1"/>
  <c r="AB9" i="14"/>
  <c r="AB85" i="14" s="1"/>
  <c r="Y9" i="14"/>
  <c r="Y85" i="14" s="1"/>
  <c r="G10" i="14"/>
  <c r="E10" i="14"/>
  <c r="H9" i="14"/>
  <c r="H85" i="14" l="1"/>
  <c r="N85" i="14"/>
  <c r="O9" i="14"/>
  <c r="O85" i="14" s="1"/>
  <c r="K85" i="14"/>
  <c r="M22" i="14"/>
  <c r="M9" i="14"/>
  <c r="M85" i="14"/>
  <c r="J22" i="14"/>
  <c r="J9" i="14"/>
  <c r="J85" i="14"/>
  <c r="F85" i="14"/>
  <c r="E22" i="14"/>
  <c r="K9" i="14"/>
  <c r="K22" i="14"/>
  <c r="P22" i="14"/>
  <c r="L22" i="14"/>
  <c r="L9" i="14"/>
  <c r="L85" i="14"/>
  <c r="G22" i="14"/>
  <c r="G9" i="14"/>
  <c r="G85" i="14"/>
  <c r="I22" i="14"/>
  <c r="I9" i="14"/>
  <c r="I85" i="14"/>
  <c r="F22" i="14"/>
  <c r="F9" i="14"/>
  <c r="E9" i="14"/>
  <c r="E85" i="14"/>
</calcChain>
</file>

<file path=xl/sharedStrings.xml><?xml version="1.0" encoding="utf-8"?>
<sst xmlns="http://schemas.openxmlformats.org/spreadsheetml/2006/main" count="293" uniqueCount="224">
  <si>
    <t>1 курс</t>
  </si>
  <si>
    <t>2 курс</t>
  </si>
  <si>
    <t>3 курс</t>
  </si>
  <si>
    <t>4 курс</t>
  </si>
  <si>
    <t>1 семестр</t>
  </si>
  <si>
    <t>Наименование  УД, ПМ, МДК, практик</t>
  </si>
  <si>
    <t>О.ОО</t>
  </si>
  <si>
    <t>Общеобразовательный цикл</t>
  </si>
  <si>
    <t>ОУД.00</t>
  </si>
  <si>
    <t>Индекс 0.00</t>
  </si>
  <si>
    <t>Общеобразовательные учебные дисциплины</t>
  </si>
  <si>
    <t>Русский язык</t>
  </si>
  <si>
    <t>Литература</t>
  </si>
  <si>
    <t>Иностранный язык</t>
  </si>
  <si>
    <t>ОУД.03</t>
  </si>
  <si>
    <t>ОУД.04</t>
  </si>
  <si>
    <t>История</t>
  </si>
  <si>
    <t>ОУД.05</t>
  </si>
  <si>
    <t>Физическая культура</t>
  </si>
  <si>
    <t>Основы безопасности жизнедеятельности</t>
  </si>
  <si>
    <t xml:space="preserve">ОУД.06 </t>
  </si>
  <si>
    <t>Астрономия</t>
  </si>
  <si>
    <t>по выбору из обязательных предметных областей</t>
  </si>
  <si>
    <t>ОУД.07</t>
  </si>
  <si>
    <t>ОУД.09</t>
  </si>
  <si>
    <t>ОУД.10</t>
  </si>
  <si>
    <t>Обществознание (вкл. экономику и право)</t>
  </si>
  <si>
    <t>ОУД.11</t>
  </si>
  <si>
    <t>География</t>
  </si>
  <si>
    <t>Экология</t>
  </si>
  <si>
    <t>ОП.00</t>
  </si>
  <si>
    <t>Общепрофессиональный цикл</t>
  </si>
  <si>
    <t>ОП.01</t>
  </si>
  <si>
    <t>ОП.02</t>
  </si>
  <si>
    <t>ОП.03</t>
  </si>
  <si>
    <t>ОП.04</t>
  </si>
  <si>
    <t>ОП.05</t>
  </si>
  <si>
    <t>ОП.06</t>
  </si>
  <si>
    <t>ОП.07</t>
  </si>
  <si>
    <t>Иностранный язык в профессиональной деятельности</t>
  </si>
  <si>
    <t>ОП.08</t>
  </si>
  <si>
    <t>ПМ.00</t>
  </si>
  <si>
    <t>Профессиональный цикл</t>
  </si>
  <si>
    <t>ПМ.01</t>
  </si>
  <si>
    <t>МДК.01.01</t>
  </si>
  <si>
    <t>МДК.01.02</t>
  </si>
  <si>
    <t>УП.01</t>
  </si>
  <si>
    <t>ПП.01</t>
  </si>
  <si>
    <t>ПМ.02</t>
  </si>
  <si>
    <t>МДК.02.01</t>
  </si>
  <si>
    <t>МДК.02.02</t>
  </si>
  <si>
    <t>ПП.02</t>
  </si>
  <si>
    <t>ПМ.03</t>
  </si>
  <si>
    <t>МДК.03.01</t>
  </si>
  <si>
    <t>МДК.03.02</t>
  </si>
  <si>
    <t>ПП.03</t>
  </si>
  <si>
    <t>ПМ.04</t>
  </si>
  <si>
    <t>МДК.04.01</t>
  </si>
  <si>
    <t>Промежуточная аттестация</t>
  </si>
  <si>
    <t>ГИА.00</t>
  </si>
  <si>
    <t>Государственная итоговая аттестация</t>
  </si>
  <si>
    <t>ВСЕГО</t>
  </si>
  <si>
    <t>Формы промежуточной аттестации</t>
  </si>
  <si>
    <t>Зачеты</t>
  </si>
  <si>
    <t>Экзамены</t>
  </si>
  <si>
    <t>Распределение нагрузки</t>
  </si>
  <si>
    <t>Консультации</t>
  </si>
  <si>
    <t>Работа обучающихся во взаимодействии с преподавателем</t>
  </si>
  <si>
    <t>Занятия по дисциплинам и МДК</t>
  </si>
  <si>
    <t>Практики</t>
  </si>
  <si>
    <t>Самостоятельная работа</t>
  </si>
  <si>
    <r>
      <rPr>
        <b/>
        <sz val="9"/>
        <color theme="1"/>
        <rFont val="Times New Roman"/>
        <family val="1"/>
        <charset val="204"/>
      </rPr>
      <t>Объем образовательной программы</t>
    </r>
    <r>
      <rPr>
        <sz val="9"/>
        <color theme="1"/>
        <rFont val="Times New Roman"/>
        <family val="1"/>
        <charset val="204"/>
      </rPr>
      <t xml:space="preserve"> в академических часах</t>
    </r>
  </si>
  <si>
    <t>ОУД.01</t>
  </si>
  <si>
    <t>ОУД.02</t>
  </si>
  <si>
    <t xml:space="preserve">ОУД.08 </t>
  </si>
  <si>
    <t>всего во взаимодействии с преподавателем</t>
  </si>
  <si>
    <t>Экзамен по модулю</t>
  </si>
  <si>
    <t>-/ДЗ</t>
  </si>
  <si>
    <t>ДЗ</t>
  </si>
  <si>
    <t>-/Э</t>
  </si>
  <si>
    <t>Эм</t>
  </si>
  <si>
    <t>2Э</t>
  </si>
  <si>
    <t>2ДЗ</t>
  </si>
  <si>
    <t>Учебная практика</t>
  </si>
  <si>
    <t>Производственная практика</t>
  </si>
  <si>
    <t>4Э</t>
  </si>
  <si>
    <t>Математика</t>
  </si>
  <si>
    <t>Информатика</t>
  </si>
  <si>
    <t>ОГСЭ.00</t>
  </si>
  <si>
    <t>Общий гуманитарный и социально-экономический цикл</t>
  </si>
  <si>
    <t>Физика (профильная)</t>
  </si>
  <si>
    <t>Химия</t>
  </si>
  <si>
    <t xml:space="preserve">Биология </t>
  </si>
  <si>
    <t>Информатика (профильная)</t>
  </si>
  <si>
    <t>Математика (профильная)</t>
  </si>
  <si>
    <t>З/ДЗ</t>
  </si>
  <si>
    <t>З</t>
  </si>
  <si>
    <t>ОГСЭ.01</t>
  </si>
  <si>
    <t>ОГСЭ.02</t>
  </si>
  <si>
    <t>ОГСЭ.03</t>
  </si>
  <si>
    <t>ОГСЭ.05</t>
  </si>
  <si>
    <t>Основы философии</t>
  </si>
  <si>
    <t>Психология общения и профессиональная этика</t>
  </si>
  <si>
    <t>ОГСЭ.04</t>
  </si>
  <si>
    <t>4ДЗ, 1З</t>
  </si>
  <si>
    <t>8ДЗ, 2З</t>
  </si>
  <si>
    <t>ЕН.00</t>
  </si>
  <si>
    <t>Математический и общий естественнонаучный цикл</t>
  </si>
  <si>
    <t>ЕН.01</t>
  </si>
  <si>
    <t>ЕН.02</t>
  </si>
  <si>
    <t>Техническая механика</t>
  </si>
  <si>
    <t>Инженерная графика</t>
  </si>
  <si>
    <t xml:space="preserve">Безопасность жизнедеятельности </t>
  </si>
  <si>
    <t>МДК.01.03</t>
  </si>
  <si>
    <t>МДК.02.03</t>
  </si>
  <si>
    <t>МДК.03.03</t>
  </si>
  <si>
    <t>Курсовые проекты</t>
  </si>
  <si>
    <t>Преддипломная практика</t>
  </si>
  <si>
    <t>ПДП.00</t>
  </si>
  <si>
    <t>СР</t>
  </si>
  <si>
    <t>ПА</t>
  </si>
  <si>
    <t>2        семестр</t>
  </si>
  <si>
    <t xml:space="preserve">3                    семестр </t>
  </si>
  <si>
    <t>4                      семестр</t>
  </si>
  <si>
    <t>недели 41</t>
  </si>
  <si>
    <t>5                              семестр</t>
  </si>
  <si>
    <t xml:space="preserve">6                 семестр </t>
  </si>
  <si>
    <t>7                             семестр</t>
  </si>
  <si>
    <t>ПДП</t>
  </si>
  <si>
    <t>ГИА</t>
  </si>
  <si>
    <t>недели 42</t>
  </si>
  <si>
    <t>часы 1476</t>
  </si>
  <si>
    <t>часы 1512</t>
  </si>
  <si>
    <t>Э</t>
  </si>
  <si>
    <t>Учебной практики - 396 часов</t>
  </si>
  <si>
    <t>Производственной практики - 576 часов</t>
  </si>
  <si>
    <t>Преддипломной практики - 144 часа</t>
  </si>
  <si>
    <t>Промежуточнойаттестации - 288 часов</t>
  </si>
  <si>
    <t xml:space="preserve"> </t>
  </si>
  <si>
    <t>Дисциплин и МДК - 4320 часов</t>
  </si>
  <si>
    <t>-/-/-/-/-/ДЗ</t>
  </si>
  <si>
    <t>З/З/З/З/З/ДЗ</t>
  </si>
  <si>
    <t>5Э</t>
  </si>
  <si>
    <t>ОГСЭ, ЕН, ОП, ПМ</t>
  </si>
  <si>
    <t>-/-/Э</t>
  </si>
  <si>
    <t>3Э, 1Эм</t>
  </si>
  <si>
    <t>2Э, 1Эм</t>
  </si>
  <si>
    <t>1Э, 1Эм</t>
  </si>
  <si>
    <t>теоретическое обучение</t>
  </si>
  <si>
    <t>в том числе лабораторные и практические работы</t>
  </si>
  <si>
    <t>10 нед.</t>
  </si>
  <si>
    <t>Экзамен квалификационный</t>
  </si>
  <si>
    <t>2 нед.</t>
  </si>
  <si>
    <t>5 нед.</t>
  </si>
  <si>
    <t>4 нед.</t>
  </si>
  <si>
    <t>-/З</t>
  </si>
  <si>
    <t>-/-/ДЗ</t>
  </si>
  <si>
    <t>-/-/-/ДЗ</t>
  </si>
  <si>
    <t>Эк</t>
  </si>
  <si>
    <t>ГИА - 216 часов</t>
  </si>
  <si>
    <t xml:space="preserve">Государственная итоговая аттестация: дипломная работа (дипломный проект) и демонстрационный экзамен:                                                                    выполнение дипломной работы (проекта) 4 нед.;                                                                   защита дипломной работы (проекта), демонстрационный экзамен 2 нед.                                                 </t>
  </si>
  <si>
    <t>8                                              семестр</t>
  </si>
  <si>
    <t>23.02.07 Техническое обслуживание и ремонт двигателей, систем и агрегатов автомобилей - 1 курс - период обучения 2021/2025</t>
  </si>
  <si>
    <t>Материаловедение</t>
  </si>
  <si>
    <t>Охрана труда</t>
  </si>
  <si>
    <t>Электротехника и электроника</t>
  </si>
  <si>
    <t>Метрология, стандартизация и сертификация</t>
  </si>
  <si>
    <t>Правовое обеспечение профессиональной деятельности</t>
  </si>
  <si>
    <t>Информационные технологии в профессиональной деятельности</t>
  </si>
  <si>
    <t>ОП.09 (В)</t>
  </si>
  <si>
    <t>Техническое обслуживание и ремонт автотранспортных средств</t>
  </si>
  <si>
    <t>Устройство автомобилей</t>
  </si>
  <si>
    <t>Автомобильные и эксплуатационные материалы</t>
  </si>
  <si>
    <t>Технологические процессы технического обслуживания и ремонта автомобилей</t>
  </si>
  <si>
    <t>МДК.01.04</t>
  </si>
  <si>
    <t>Техническое обслуживание и ремонт автомобильных двигателей</t>
  </si>
  <si>
    <t>МДК.01.05</t>
  </si>
  <si>
    <t>Техническое обслуживание и ремонт электрооборудования и электронных систем автомобилей</t>
  </si>
  <si>
    <t>МДК.01.06</t>
  </si>
  <si>
    <t>Техническое обслуживание и ремонт шасси автомобилей</t>
  </si>
  <si>
    <t>МДК.01.07</t>
  </si>
  <si>
    <t>Ремонт кузовов автомобилей</t>
  </si>
  <si>
    <t>Организация процессов по техническому обслуживанию и ремонту автотранспортных средств</t>
  </si>
  <si>
    <t>Техническая документация</t>
  </si>
  <si>
    <t>Управление процессом технического обслуживания и ремонта автомобилей</t>
  </si>
  <si>
    <t>Управление коллективом исполнителей</t>
  </si>
  <si>
    <t>Организация процессов модернизации и модификации автотранспортных средств</t>
  </si>
  <si>
    <t>Особенности конструкций автотранспортных средств</t>
  </si>
  <si>
    <t>Организация работ по модернизации автотранспортных средств</t>
  </si>
  <si>
    <t>Тюнинг автомобилей</t>
  </si>
  <si>
    <t>МДК.03.04</t>
  </si>
  <si>
    <t>Производственное оборудование</t>
  </si>
  <si>
    <t>-/-/-/Э</t>
  </si>
  <si>
    <t>Основы слесарно-сборочных и авторемонтных работ</t>
  </si>
  <si>
    <t>Курсовых проектов - 2</t>
  </si>
  <si>
    <t>Экзаменов - 20</t>
  </si>
  <si>
    <t>Дифференцированных зачетов - 32 (не считая ФК)</t>
  </si>
  <si>
    <t>Зачетов - 5 (не считая ФК)</t>
  </si>
  <si>
    <t>4ДЗ</t>
  </si>
  <si>
    <t>4ДЗ, 2З</t>
  </si>
  <si>
    <t>6ДЗ</t>
  </si>
  <si>
    <t>14ДЗ</t>
  </si>
  <si>
    <t>1Эк</t>
  </si>
  <si>
    <t>7Э, 3Эм, 1Эк</t>
  </si>
  <si>
    <t>УП.04</t>
  </si>
  <si>
    <t>ПП.04</t>
  </si>
  <si>
    <t>Родной язык и родная литература Родной язык</t>
  </si>
  <si>
    <t>ЕН.03</t>
  </si>
  <si>
    <t>Индивидуальный проект</t>
  </si>
  <si>
    <t>ОП.11 (В)</t>
  </si>
  <si>
    <t>ОП.12 (В)</t>
  </si>
  <si>
    <t>ОП.14</t>
  </si>
  <si>
    <t>ОП.13 (В)</t>
  </si>
  <si>
    <t>ОДП.01</t>
  </si>
  <si>
    <t>ОДП.02</t>
  </si>
  <si>
    <t>ОДП.03</t>
  </si>
  <si>
    <t>ОДП.04</t>
  </si>
  <si>
    <t>ОДП.05</t>
  </si>
  <si>
    <t>Основы финансовой грамотности (В)</t>
  </si>
  <si>
    <t>Техническое черчение (В)</t>
  </si>
  <si>
    <t>Основы предпринимательства (В)</t>
  </si>
  <si>
    <t>Профессиональная адаптация выпускника (В)</t>
  </si>
  <si>
    <t>Выполнение работ по одной или нескольким профессиям рабочих, должностям служащих "Слесарь по ремонту автомобилей"</t>
  </si>
  <si>
    <t>-/З/З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</si>
</sst>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Symbol"/>
      <family val="1"/>
      <charset val="2"/>
    </font>
    <font>
      <sz val="12"/>
      <color rgb="FFFF0000"/>
      <name val="Times New Roman"/>
      <family val="1"/>
      <charset val="204"/>
    </font>
  </fonts>
  <fills count="1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1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ck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double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double">
        <color indexed="64"/>
      </right>
      <top/>
      <bottom style="medium">
        <color indexed="64"/>
      </bottom>
      <diagonal/>
    </border>
    <border>
      <left style="thick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62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vertical="center"/>
    </xf>
    <xf numFmtId="0" fontId="1" fillId="5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2" fillId="2" borderId="21" xfId="0" applyFont="1" applyFill="1" applyBorder="1" applyAlignment="1">
      <alignment vertical="center"/>
    </xf>
    <xf numFmtId="0" fontId="2" fillId="2" borderId="22" xfId="0" applyFont="1" applyFill="1" applyBorder="1" applyAlignment="1">
      <alignment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21" xfId="0" applyFont="1" applyFill="1" applyBorder="1"/>
    <xf numFmtId="0" fontId="2" fillId="2" borderId="22" xfId="0" applyFont="1" applyFill="1" applyBorder="1"/>
    <xf numFmtId="0" fontId="2" fillId="2" borderId="22" xfId="0" applyFont="1" applyFill="1" applyBorder="1" applyAlignment="1">
      <alignment horizontal="center"/>
    </xf>
    <xf numFmtId="0" fontId="1" fillId="3" borderId="7" xfId="0" applyFont="1" applyFill="1" applyBorder="1" applyAlignment="1">
      <alignment vertical="center" wrapText="1"/>
    </xf>
    <xf numFmtId="0" fontId="1" fillId="3" borderId="7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5" borderId="20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1" fillId="5" borderId="13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vertical="center"/>
    </xf>
    <xf numFmtId="0" fontId="2" fillId="2" borderId="29" xfId="0" applyFont="1" applyFill="1" applyBorder="1" applyAlignment="1">
      <alignment vertical="center"/>
    </xf>
    <xf numFmtId="0" fontId="2" fillId="2" borderId="30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vertical="center" wrapText="1"/>
    </xf>
    <xf numFmtId="0" fontId="2" fillId="2" borderId="29" xfId="0" applyFont="1" applyFill="1" applyBorder="1" applyAlignment="1">
      <alignment vertical="center" wrapText="1"/>
    </xf>
    <xf numFmtId="49" fontId="1" fillId="5" borderId="7" xfId="0" applyNumberFormat="1" applyFont="1" applyFill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5" borderId="36" xfId="0" applyFont="1" applyFill="1" applyBorder="1" applyAlignment="1">
      <alignment horizontal="center" vertical="center"/>
    </xf>
    <xf numFmtId="0" fontId="1" fillId="5" borderId="37" xfId="0" applyFont="1" applyFill="1" applyBorder="1" applyAlignment="1">
      <alignment horizontal="center" vertical="center"/>
    </xf>
    <xf numFmtId="0" fontId="1" fillId="6" borderId="2" xfId="0" applyFont="1" applyFill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7" borderId="2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/>
    </xf>
    <xf numFmtId="0" fontId="1" fillId="0" borderId="57" xfId="0" applyFont="1" applyBorder="1" applyAlignment="1">
      <alignment horizontal="center"/>
    </xf>
    <xf numFmtId="0" fontId="1" fillId="5" borderId="63" xfId="0" applyFont="1" applyFill="1" applyBorder="1" applyAlignment="1">
      <alignment horizontal="center" vertical="center"/>
    </xf>
    <xf numFmtId="0" fontId="2" fillId="2" borderId="41" xfId="0" applyFont="1" applyFill="1" applyBorder="1" applyAlignment="1">
      <alignment horizontal="center" vertical="center"/>
    </xf>
    <xf numFmtId="0" fontId="1" fillId="0" borderId="57" xfId="0" applyFont="1" applyBorder="1" applyAlignment="1">
      <alignment horizontal="center" vertical="center" wrapText="1"/>
    </xf>
    <xf numFmtId="0" fontId="2" fillId="2" borderId="76" xfId="0" applyFont="1" applyFill="1" applyBorder="1" applyAlignment="1">
      <alignment horizontal="center" vertical="center"/>
    </xf>
    <xf numFmtId="0" fontId="1" fillId="0" borderId="78" xfId="0" applyFont="1" applyFill="1" applyBorder="1" applyAlignment="1">
      <alignment horizontal="center" vertical="center"/>
    </xf>
    <xf numFmtId="0" fontId="1" fillId="0" borderId="79" xfId="0" applyFont="1" applyFill="1" applyBorder="1" applyAlignment="1">
      <alignment horizontal="center" vertical="center"/>
    </xf>
    <xf numFmtId="0" fontId="1" fillId="0" borderId="80" xfId="0" applyFont="1" applyFill="1" applyBorder="1" applyAlignment="1">
      <alignment horizontal="center" vertical="center"/>
    </xf>
    <xf numFmtId="0" fontId="1" fillId="5" borderId="77" xfId="0" applyFont="1" applyFill="1" applyBorder="1" applyAlignment="1">
      <alignment horizontal="center" vertical="center"/>
    </xf>
    <xf numFmtId="0" fontId="1" fillId="5" borderId="78" xfId="0" applyFont="1" applyFill="1" applyBorder="1" applyAlignment="1">
      <alignment horizontal="center" vertical="center"/>
    </xf>
    <xf numFmtId="0" fontId="1" fillId="5" borderId="79" xfId="0" applyFont="1" applyFill="1" applyBorder="1" applyAlignment="1">
      <alignment horizontal="center" vertical="center"/>
    </xf>
    <xf numFmtId="0" fontId="1" fillId="5" borderId="80" xfId="0" applyFont="1" applyFill="1" applyBorder="1" applyAlignment="1">
      <alignment horizontal="center" vertical="center"/>
    </xf>
    <xf numFmtId="0" fontId="1" fillId="0" borderId="77" xfId="0" applyFont="1" applyFill="1" applyBorder="1" applyAlignment="1">
      <alignment horizontal="center" vertical="center"/>
    </xf>
    <xf numFmtId="0" fontId="2" fillId="2" borderId="82" xfId="0" applyFont="1" applyFill="1" applyBorder="1" applyAlignment="1">
      <alignment horizontal="center" vertical="center"/>
    </xf>
    <xf numFmtId="0" fontId="1" fillId="3" borderId="77" xfId="0" applyFont="1" applyFill="1" applyBorder="1" applyAlignment="1">
      <alignment horizontal="center" vertical="center"/>
    </xf>
    <xf numFmtId="0" fontId="1" fillId="3" borderId="78" xfId="0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/>
    </xf>
    <xf numFmtId="0" fontId="1" fillId="5" borderId="15" xfId="0" applyFont="1" applyFill="1" applyBorder="1" applyAlignment="1">
      <alignment horizontal="center" vertical="center"/>
    </xf>
    <xf numFmtId="0" fontId="1" fillId="5" borderId="47" xfId="0" applyFont="1" applyFill="1" applyBorder="1" applyAlignment="1">
      <alignment horizontal="center" vertical="center"/>
    </xf>
    <xf numFmtId="0" fontId="1" fillId="5" borderId="45" xfId="0" applyFont="1" applyFill="1" applyBorder="1" applyAlignment="1">
      <alignment horizontal="center" vertical="center"/>
    </xf>
    <xf numFmtId="0" fontId="0" fillId="0" borderId="0" xfId="0" applyBorder="1"/>
    <xf numFmtId="0" fontId="1" fillId="3" borderId="16" xfId="0" applyFont="1" applyFill="1" applyBorder="1" applyAlignment="1">
      <alignment vertical="center"/>
    </xf>
    <xf numFmtId="0" fontId="1" fillId="3" borderId="8" xfId="0" applyFont="1" applyFill="1" applyBorder="1" applyAlignment="1">
      <alignment vertical="center"/>
    </xf>
    <xf numFmtId="0" fontId="1" fillId="5" borderId="8" xfId="0" applyFont="1" applyFill="1" applyBorder="1" applyAlignment="1">
      <alignment vertical="center"/>
    </xf>
    <xf numFmtId="0" fontId="1" fillId="5" borderId="10" xfId="0" applyFont="1" applyFill="1" applyBorder="1" applyAlignment="1">
      <alignment vertical="center"/>
    </xf>
    <xf numFmtId="0" fontId="1" fillId="5" borderId="36" xfId="0" applyFont="1" applyFill="1" applyBorder="1" applyAlignment="1">
      <alignment vertical="center"/>
    </xf>
    <xf numFmtId="0" fontId="2" fillId="0" borderId="32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top"/>
    </xf>
    <xf numFmtId="0" fontId="1" fillId="0" borderId="50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top" wrapText="1"/>
    </xf>
    <xf numFmtId="0" fontId="2" fillId="7" borderId="6" xfId="0" applyFont="1" applyFill="1" applyBorder="1" applyAlignment="1">
      <alignment horizontal="center" vertical="center"/>
    </xf>
    <xf numFmtId="0" fontId="1" fillId="3" borderId="45" xfId="0" applyFont="1" applyFill="1" applyBorder="1" applyAlignment="1">
      <alignment horizontal="center" vertical="center"/>
    </xf>
    <xf numFmtId="0" fontId="2" fillId="2" borderId="91" xfId="0" applyFont="1" applyFill="1" applyBorder="1" applyAlignment="1">
      <alignment horizontal="center" vertical="center"/>
    </xf>
    <xf numFmtId="0" fontId="2" fillId="7" borderId="16" xfId="0" applyFont="1" applyFill="1" applyBorder="1" applyAlignment="1">
      <alignment vertical="center"/>
    </xf>
    <xf numFmtId="0" fontId="2" fillId="7" borderId="7" xfId="0" applyFont="1" applyFill="1" applyBorder="1" applyAlignment="1">
      <alignment vertical="center" wrapText="1"/>
    </xf>
    <xf numFmtId="49" fontId="2" fillId="7" borderId="7" xfId="0" applyNumberFormat="1" applyFont="1" applyFill="1" applyBorder="1" applyAlignment="1">
      <alignment horizontal="center" vertical="center" wrapText="1"/>
    </xf>
    <xf numFmtId="0" fontId="2" fillId="7" borderId="7" xfId="0" applyFont="1" applyFill="1" applyBorder="1" applyAlignment="1">
      <alignment horizontal="center" vertical="center"/>
    </xf>
    <xf numFmtId="0" fontId="2" fillId="7" borderId="20" xfId="0" applyFont="1" applyFill="1" applyBorder="1" applyAlignment="1">
      <alignment horizontal="center" vertical="center"/>
    </xf>
    <xf numFmtId="0" fontId="2" fillId="7" borderId="77" xfId="0" applyFont="1" applyFill="1" applyBorder="1" applyAlignment="1">
      <alignment horizontal="center" vertical="center"/>
    </xf>
    <xf numFmtId="0" fontId="2" fillId="7" borderId="27" xfId="0" applyFont="1" applyFill="1" applyBorder="1" applyAlignment="1">
      <alignment horizontal="center" vertical="center"/>
    </xf>
    <xf numFmtId="0" fontId="2" fillId="7" borderId="34" xfId="0" applyFont="1" applyFill="1" applyBorder="1" applyAlignment="1">
      <alignment horizontal="center" vertical="center"/>
    </xf>
    <xf numFmtId="0" fontId="2" fillId="7" borderId="68" xfId="0" applyFont="1" applyFill="1" applyBorder="1" applyAlignment="1">
      <alignment horizontal="center" vertical="center"/>
    </xf>
    <xf numFmtId="0" fontId="2" fillId="7" borderId="45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2" fillId="5" borderId="78" xfId="0" applyFont="1" applyFill="1" applyBorder="1" applyAlignment="1">
      <alignment vertical="center"/>
    </xf>
    <xf numFmtId="0" fontId="1" fillId="5" borderId="80" xfId="0" applyFont="1" applyFill="1" applyBorder="1" applyAlignment="1">
      <alignment vertical="center"/>
    </xf>
    <xf numFmtId="0" fontId="2" fillId="2" borderId="76" xfId="0" applyFont="1" applyFill="1" applyBorder="1" applyAlignment="1">
      <alignment horizontal="center"/>
    </xf>
    <xf numFmtId="49" fontId="2" fillId="7" borderId="77" xfId="0" applyNumberFormat="1" applyFont="1" applyFill="1" applyBorder="1" applyAlignment="1">
      <alignment horizontal="center" vertical="center" wrapText="1"/>
    </xf>
    <xf numFmtId="0" fontId="2" fillId="2" borderId="93" xfId="0" applyFont="1" applyFill="1" applyBorder="1" applyAlignment="1">
      <alignment horizontal="center" vertical="center"/>
    </xf>
    <xf numFmtId="0" fontId="2" fillId="7" borderId="94" xfId="0" applyFont="1" applyFill="1" applyBorder="1" applyAlignment="1">
      <alignment horizontal="center" vertical="center"/>
    </xf>
    <xf numFmtId="0" fontId="2" fillId="2" borderId="96" xfId="0" applyFont="1" applyFill="1" applyBorder="1" applyAlignment="1">
      <alignment horizontal="center" vertical="center"/>
    </xf>
    <xf numFmtId="0" fontId="1" fillId="3" borderId="94" xfId="0" applyFont="1" applyFill="1" applyBorder="1" applyAlignment="1">
      <alignment horizontal="center" vertical="center"/>
    </xf>
    <xf numFmtId="0" fontId="1" fillId="3" borderId="95" xfId="0" applyFont="1" applyFill="1" applyBorder="1" applyAlignment="1">
      <alignment horizontal="center" vertical="center"/>
    </xf>
    <xf numFmtId="0" fontId="2" fillId="7" borderId="61" xfId="0" applyFont="1" applyFill="1" applyBorder="1" applyAlignment="1">
      <alignment horizontal="center" vertical="center"/>
    </xf>
    <xf numFmtId="0" fontId="2" fillId="7" borderId="53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top"/>
    </xf>
    <xf numFmtId="0" fontId="2" fillId="8" borderId="22" xfId="0" applyFont="1" applyFill="1" applyBorder="1" applyAlignment="1">
      <alignment horizontal="center" vertical="center"/>
    </xf>
    <xf numFmtId="0" fontId="2" fillId="8" borderId="39" xfId="0" applyFont="1" applyFill="1" applyBorder="1" applyAlignment="1">
      <alignment horizontal="center" vertical="center"/>
    </xf>
    <xf numFmtId="0" fontId="0" fillId="8" borderId="0" xfId="0" applyFill="1"/>
    <xf numFmtId="0" fontId="1" fillId="8" borderId="2" xfId="0" applyFont="1" applyFill="1" applyBorder="1" applyAlignment="1">
      <alignment horizontal="center" vertical="top"/>
    </xf>
    <xf numFmtId="0" fontId="1" fillId="8" borderId="4" xfId="0" applyFont="1" applyFill="1" applyBorder="1" applyAlignment="1">
      <alignment horizontal="center" vertical="top"/>
    </xf>
    <xf numFmtId="0" fontId="2" fillId="8" borderId="27" xfId="0" applyFont="1" applyFill="1" applyBorder="1" applyAlignment="1">
      <alignment horizontal="center" vertical="center"/>
    </xf>
    <xf numFmtId="0" fontId="2" fillId="7" borderId="103" xfId="0" applyFont="1" applyFill="1" applyBorder="1" applyAlignment="1">
      <alignment horizontal="center" vertical="center"/>
    </xf>
    <xf numFmtId="0" fontId="1" fillId="8" borderId="58" xfId="0" applyFont="1" applyFill="1" applyBorder="1" applyAlignment="1">
      <alignment horizontal="center" vertical="top"/>
    </xf>
    <xf numFmtId="0" fontId="2" fillId="8" borderId="60" xfId="0" applyFont="1" applyFill="1" applyBorder="1" applyAlignment="1">
      <alignment horizontal="center" vertical="center"/>
    </xf>
    <xf numFmtId="0" fontId="2" fillId="8" borderId="66" xfId="0" applyFont="1" applyFill="1" applyBorder="1" applyAlignment="1">
      <alignment horizontal="center" vertical="center"/>
    </xf>
    <xf numFmtId="0" fontId="0" fillId="0" borderId="0" xfId="0" applyAlignment="1">
      <alignment vertical="top"/>
    </xf>
    <xf numFmtId="0" fontId="3" fillId="10" borderId="9" xfId="0" applyFont="1" applyFill="1" applyBorder="1" applyAlignment="1">
      <alignment horizontal="center"/>
    </xf>
    <xf numFmtId="0" fontId="3" fillId="10" borderId="9" xfId="0" applyFont="1" applyFill="1" applyBorder="1" applyAlignment="1">
      <alignment horizontal="center" vertical="top"/>
    </xf>
    <xf numFmtId="0" fontId="14" fillId="10" borderId="26" xfId="0" applyFont="1" applyFill="1" applyBorder="1" applyAlignment="1">
      <alignment horizontal="center" vertical="center"/>
    </xf>
    <xf numFmtId="0" fontId="14" fillId="10" borderId="27" xfId="0" applyFont="1" applyFill="1" applyBorder="1" applyAlignment="1">
      <alignment horizontal="center" vertical="center"/>
    </xf>
    <xf numFmtId="0" fontId="15" fillId="10" borderId="0" xfId="0" applyFont="1" applyFill="1"/>
    <xf numFmtId="0" fontId="1" fillId="10" borderId="2" xfId="0" applyFont="1" applyFill="1" applyBorder="1" applyAlignment="1">
      <alignment horizontal="center"/>
    </xf>
    <xf numFmtId="0" fontId="1" fillId="10" borderId="2" xfId="0" applyFont="1" applyFill="1" applyBorder="1" applyAlignment="1">
      <alignment horizontal="center" vertical="top"/>
    </xf>
    <xf numFmtId="0" fontId="2" fillId="10" borderId="26" xfId="0" applyFont="1" applyFill="1" applyBorder="1" applyAlignment="1">
      <alignment horizontal="center" vertical="center"/>
    </xf>
    <xf numFmtId="0" fontId="2" fillId="10" borderId="49" xfId="0" applyFont="1" applyFill="1" applyBorder="1" applyAlignment="1">
      <alignment horizontal="center" vertical="center"/>
    </xf>
    <xf numFmtId="0" fontId="0" fillId="10" borderId="0" xfId="0" applyFill="1"/>
    <xf numFmtId="0" fontId="1" fillId="10" borderId="3" xfId="0" applyFont="1" applyFill="1" applyBorder="1" applyAlignment="1">
      <alignment horizontal="center"/>
    </xf>
    <xf numFmtId="0" fontId="2" fillId="10" borderId="22" xfId="0" applyFont="1" applyFill="1" applyBorder="1" applyAlignment="1">
      <alignment horizontal="center" vertical="center"/>
    </xf>
    <xf numFmtId="0" fontId="2" fillId="10" borderId="27" xfId="0" applyFont="1" applyFill="1" applyBorder="1" applyAlignment="1">
      <alignment horizontal="center" vertical="center"/>
    </xf>
    <xf numFmtId="0" fontId="1" fillId="10" borderId="58" xfId="0" applyFont="1" applyFill="1" applyBorder="1" applyAlignment="1">
      <alignment horizontal="center"/>
    </xf>
    <xf numFmtId="0" fontId="1" fillId="10" borderId="58" xfId="0" applyFont="1" applyFill="1" applyBorder="1" applyAlignment="1">
      <alignment horizontal="center" vertical="top"/>
    </xf>
    <xf numFmtId="0" fontId="2" fillId="10" borderId="73" xfId="0" applyFont="1" applyFill="1" applyBorder="1" applyAlignment="1">
      <alignment horizontal="center" vertical="center"/>
    </xf>
    <xf numFmtId="0" fontId="2" fillId="10" borderId="56" xfId="0" applyFont="1" applyFill="1" applyBorder="1" applyAlignment="1">
      <alignment horizontal="center" vertical="center"/>
    </xf>
    <xf numFmtId="0" fontId="2" fillId="10" borderId="60" xfId="0" applyFont="1" applyFill="1" applyBorder="1" applyAlignment="1">
      <alignment horizontal="center" vertical="center"/>
    </xf>
    <xf numFmtId="0" fontId="1" fillId="10" borderId="57" xfId="0" applyFont="1" applyFill="1" applyBorder="1" applyAlignment="1">
      <alignment horizontal="center"/>
    </xf>
    <xf numFmtId="0" fontId="1" fillId="10" borderId="57" xfId="0" applyFont="1" applyFill="1" applyBorder="1" applyAlignment="1">
      <alignment horizontal="center" vertical="top"/>
    </xf>
    <xf numFmtId="0" fontId="2" fillId="10" borderId="62" xfId="0" applyFont="1" applyFill="1" applyBorder="1" applyAlignment="1">
      <alignment horizontal="center" vertical="center"/>
    </xf>
    <xf numFmtId="0" fontId="1" fillId="5" borderId="18" xfId="0" applyFont="1" applyFill="1" applyBorder="1" applyAlignment="1">
      <alignment vertical="center"/>
    </xf>
    <xf numFmtId="0" fontId="0" fillId="5" borderId="0" xfId="0" applyFill="1"/>
    <xf numFmtId="0" fontId="15" fillId="5" borderId="0" xfId="0" applyFont="1" applyFill="1"/>
    <xf numFmtId="0" fontId="1" fillId="0" borderId="40" xfId="0" applyFont="1" applyBorder="1" applyAlignment="1">
      <alignment horizontal="center" vertical="center"/>
    </xf>
    <xf numFmtId="0" fontId="1" fillId="6" borderId="40" xfId="0" applyFont="1" applyFill="1" applyBorder="1" applyAlignment="1">
      <alignment horizontal="center" vertical="center"/>
    </xf>
    <xf numFmtId="0" fontId="1" fillId="0" borderId="104" xfId="0" applyFont="1" applyFill="1" applyBorder="1" applyAlignment="1">
      <alignment horizontal="center" vertical="center"/>
    </xf>
    <xf numFmtId="0" fontId="0" fillId="5" borderId="0" xfId="0" applyFill="1" applyBorder="1"/>
    <xf numFmtId="0" fontId="1" fillId="5" borderId="102" xfId="0" applyFont="1" applyFill="1" applyBorder="1" applyAlignment="1">
      <alignment horizontal="center" vertical="center"/>
    </xf>
    <xf numFmtId="0" fontId="1" fillId="5" borderId="100" xfId="0" applyFont="1" applyFill="1" applyBorder="1" applyAlignment="1">
      <alignment horizontal="center" vertical="center"/>
    </xf>
    <xf numFmtId="0" fontId="1" fillId="5" borderId="102" xfId="0" applyFont="1" applyFill="1" applyBorder="1" applyAlignment="1">
      <alignment horizontal="center"/>
    </xf>
    <xf numFmtId="0" fontId="15" fillId="5" borderId="0" xfId="0" applyFont="1" applyFill="1" applyAlignment="1">
      <alignment horizontal="center"/>
    </xf>
    <xf numFmtId="0" fontId="0" fillId="0" borderId="0" xfId="0"/>
    <xf numFmtId="0" fontId="2" fillId="13" borderId="93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77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78" xfId="0" applyFont="1" applyFill="1" applyBorder="1" applyAlignment="1">
      <alignment horizontal="center" vertical="center"/>
    </xf>
    <xf numFmtId="0" fontId="16" fillId="7" borderId="0" xfId="0" applyFont="1" applyFill="1"/>
    <xf numFmtId="0" fontId="0" fillId="0" borderId="0" xfId="0"/>
    <xf numFmtId="0" fontId="0" fillId="0" borderId="0" xfId="0"/>
    <xf numFmtId="0" fontId="0" fillId="0" borderId="90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1" fillId="5" borderId="1" xfId="0" applyFont="1" applyFill="1" applyBorder="1" applyAlignment="1">
      <alignment vertical="center"/>
    </xf>
    <xf numFmtId="49" fontId="1" fillId="5" borderId="1" xfId="0" applyNumberFormat="1" applyFont="1" applyFill="1" applyBorder="1" applyAlignment="1">
      <alignment horizontal="center" vertical="center"/>
    </xf>
    <xf numFmtId="49" fontId="1" fillId="5" borderId="78" xfId="0" applyNumberFormat="1" applyFont="1" applyFill="1" applyBorder="1" applyAlignment="1">
      <alignment horizontal="center" vertical="center"/>
    </xf>
    <xf numFmtId="0" fontId="1" fillId="5" borderId="9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vertical="center" wrapText="1"/>
    </xf>
    <xf numFmtId="49" fontId="1" fillId="5" borderId="1" xfId="0" applyNumberFormat="1" applyFont="1" applyFill="1" applyBorder="1" applyAlignment="1">
      <alignment horizontal="center" vertical="center" wrapText="1"/>
    </xf>
    <xf numFmtId="49" fontId="3" fillId="5" borderId="1" xfId="0" applyNumberFormat="1" applyFont="1" applyFill="1" applyBorder="1" applyAlignment="1">
      <alignment horizontal="center" vertical="center"/>
    </xf>
    <xf numFmtId="0" fontId="1" fillId="5" borderId="5" xfId="0" applyFont="1" applyFill="1" applyBorder="1" applyAlignment="1">
      <alignment vertical="center"/>
    </xf>
    <xf numFmtId="49" fontId="1" fillId="5" borderId="5" xfId="0" applyNumberFormat="1" applyFont="1" applyFill="1" applyBorder="1" applyAlignment="1">
      <alignment horizontal="center" vertical="center"/>
    </xf>
    <xf numFmtId="49" fontId="1" fillId="5" borderId="79" xfId="0" applyNumberFormat="1" applyFont="1" applyFill="1" applyBorder="1" applyAlignment="1">
      <alignment horizontal="center" vertical="center"/>
    </xf>
    <xf numFmtId="0" fontId="1" fillId="5" borderId="16" xfId="0" applyFont="1" applyFill="1" applyBorder="1" applyAlignment="1">
      <alignment vertical="center"/>
    </xf>
    <xf numFmtId="0" fontId="1" fillId="5" borderId="7" xfId="0" applyFont="1" applyFill="1" applyBorder="1" applyAlignment="1">
      <alignment vertical="center"/>
    </xf>
    <xf numFmtId="0" fontId="1" fillId="5" borderId="7" xfId="0" applyFont="1" applyFill="1" applyBorder="1" applyAlignment="1">
      <alignment horizontal="center" vertical="center"/>
    </xf>
    <xf numFmtId="49" fontId="1" fillId="5" borderId="36" xfId="0" applyNumberFormat="1" applyFont="1" applyFill="1" applyBorder="1" applyAlignment="1">
      <alignment horizontal="center" vertical="center"/>
    </xf>
    <xf numFmtId="0" fontId="1" fillId="5" borderId="97" xfId="0" applyFont="1" applyFill="1" applyBorder="1" applyAlignment="1">
      <alignment horizontal="center" vertical="center"/>
    </xf>
    <xf numFmtId="0" fontId="1" fillId="5" borderId="77" xfId="0" applyFont="1" applyFill="1" applyBorder="1" applyAlignment="1">
      <alignment vertical="center"/>
    </xf>
    <xf numFmtId="0" fontId="1" fillId="5" borderId="78" xfId="0" applyFont="1" applyFill="1" applyBorder="1" applyAlignment="1">
      <alignment vertical="center"/>
    </xf>
    <xf numFmtId="0" fontId="1" fillId="5" borderId="104" xfId="0" applyFont="1" applyFill="1" applyBorder="1" applyAlignment="1">
      <alignment vertical="center"/>
    </xf>
    <xf numFmtId="0" fontId="1" fillId="5" borderId="109" xfId="0" applyFont="1" applyFill="1" applyBorder="1" applyAlignment="1">
      <alignment horizontal="center" vertical="center"/>
    </xf>
    <xf numFmtId="0" fontId="1" fillId="5" borderId="39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vertical="center" wrapText="1"/>
    </xf>
    <xf numFmtId="49" fontId="1" fillId="5" borderId="77" xfId="0" applyNumberFormat="1" applyFont="1" applyFill="1" applyBorder="1" applyAlignment="1">
      <alignment horizontal="center" vertical="center" wrapText="1"/>
    </xf>
    <xf numFmtId="49" fontId="1" fillId="5" borderId="1" xfId="0" applyNumberFormat="1" applyFont="1" applyFill="1" applyBorder="1" applyAlignment="1">
      <alignment vertical="center" wrapText="1"/>
    </xf>
    <xf numFmtId="49" fontId="1" fillId="5" borderId="78" xfId="0" applyNumberFormat="1" applyFont="1" applyFill="1" applyBorder="1" applyAlignment="1">
      <alignment vertical="center"/>
    </xf>
    <xf numFmtId="49" fontId="1" fillId="5" borderId="80" xfId="0" applyNumberFormat="1" applyFont="1" applyFill="1" applyBorder="1" applyAlignment="1">
      <alignment horizontal="center" vertical="center"/>
    </xf>
    <xf numFmtId="49" fontId="1" fillId="5" borderId="77" xfId="0" applyNumberFormat="1" applyFont="1" applyFill="1" applyBorder="1" applyAlignment="1">
      <alignment horizontal="center" vertical="center"/>
    </xf>
    <xf numFmtId="0" fontId="4" fillId="5" borderId="1" xfId="0" applyFont="1" applyFill="1" applyBorder="1" applyAlignment="1">
      <alignment vertical="center"/>
    </xf>
    <xf numFmtId="0" fontId="4" fillId="5" borderId="36" xfId="0" applyFont="1" applyFill="1" applyBorder="1" applyAlignment="1">
      <alignment vertical="center"/>
    </xf>
    <xf numFmtId="0" fontId="2" fillId="5" borderId="7" xfId="0" applyFont="1" applyFill="1" applyBorder="1" applyAlignment="1">
      <alignment vertical="center"/>
    </xf>
    <xf numFmtId="0" fontId="2" fillId="5" borderId="77" xfId="0" applyFont="1" applyFill="1" applyBorder="1" applyAlignment="1">
      <alignment vertical="center"/>
    </xf>
    <xf numFmtId="0" fontId="2" fillId="5" borderId="8" xfId="0" applyFont="1" applyFill="1" applyBorder="1" applyAlignment="1">
      <alignment vertical="center"/>
    </xf>
    <xf numFmtId="0" fontId="8" fillId="5" borderId="56" xfId="0" applyFont="1" applyFill="1" applyBorder="1" applyAlignment="1">
      <alignment horizontal="center" vertical="center"/>
    </xf>
    <xf numFmtId="0" fontId="8" fillId="5" borderId="3" xfId="0" applyFont="1" applyFill="1" applyBorder="1" applyAlignment="1">
      <alignment horizontal="center" vertical="center"/>
    </xf>
    <xf numFmtId="0" fontId="8" fillId="11" borderId="20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8" borderId="58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8" borderId="1" xfId="0" applyFont="1" applyFill="1" applyBorder="1" applyAlignment="1">
      <alignment horizontal="center" vertical="center"/>
    </xf>
    <xf numFmtId="0" fontId="9" fillId="10" borderId="2" xfId="0" applyFont="1" applyFill="1" applyBorder="1" applyAlignment="1">
      <alignment horizontal="center" vertical="center"/>
    </xf>
    <xf numFmtId="0" fontId="8" fillId="2" borderId="50" xfId="0" applyFont="1" applyFill="1" applyBorder="1" applyAlignment="1">
      <alignment horizontal="center" vertical="center"/>
    </xf>
    <xf numFmtId="0" fontId="8" fillId="10" borderId="58" xfId="0" applyFont="1" applyFill="1" applyBorder="1" applyAlignment="1">
      <alignment horizontal="center" vertical="center"/>
    </xf>
    <xf numFmtId="0" fontId="8" fillId="8" borderId="4" xfId="0" applyFont="1" applyFill="1" applyBorder="1" applyAlignment="1">
      <alignment horizontal="center" vertical="center"/>
    </xf>
    <xf numFmtId="0" fontId="8" fillId="10" borderId="12" xfId="0" applyFont="1" applyFill="1" applyBorder="1" applyAlignment="1">
      <alignment horizontal="center" vertical="center"/>
    </xf>
    <xf numFmtId="0" fontId="8" fillId="8" borderId="3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8" borderId="2" xfId="0" applyFont="1" applyFill="1" applyBorder="1" applyAlignment="1">
      <alignment horizontal="center" vertical="center"/>
    </xf>
    <xf numFmtId="0" fontId="8" fillId="10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5" borderId="57" xfId="0" applyFont="1" applyFill="1" applyBorder="1" applyAlignment="1">
      <alignment horizontal="center" vertical="center"/>
    </xf>
    <xf numFmtId="0" fontId="8" fillId="12" borderId="3" xfId="0" applyFont="1" applyFill="1" applyBorder="1" applyAlignment="1">
      <alignment horizontal="center" vertical="center"/>
    </xf>
    <xf numFmtId="0" fontId="8" fillId="11" borderId="2" xfId="0" applyFont="1" applyFill="1" applyBorder="1" applyAlignment="1">
      <alignment horizontal="center" vertical="center"/>
    </xf>
    <xf numFmtId="0" fontId="8" fillId="2" borderId="71" xfId="0" applyFont="1" applyFill="1" applyBorder="1" applyAlignment="1">
      <alignment horizontal="center" vertical="center"/>
    </xf>
    <xf numFmtId="0" fontId="8" fillId="2" borderId="37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8" borderId="65" xfId="0" applyFont="1" applyFill="1" applyBorder="1" applyAlignment="1">
      <alignment horizontal="center" vertical="center"/>
    </xf>
    <xf numFmtId="0" fontId="8" fillId="2" borderId="47" xfId="0" applyFont="1" applyFill="1" applyBorder="1" applyAlignment="1">
      <alignment horizontal="center" vertical="center"/>
    </xf>
    <xf numFmtId="0" fontId="8" fillId="8" borderId="36" xfId="0" applyFont="1" applyFill="1" applyBorder="1" applyAlignment="1">
      <alignment horizontal="center" vertical="center"/>
    </xf>
    <xf numFmtId="0" fontId="9" fillId="10" borderId="37" xfId="0" applyFont="1" applyFill="1" applyBorder="1" applyAlignment="1">
      <alignment horizontal="center" vertical="center"/>
    </xf>
    <xf numFmtId="0" fontId="8" fillId="2" borderId="51" xfId="0" applyFont="1" applyFill="1" applyBorder="1" applyAlignment="1">
      <alignment horizontal="center" vertical="center"/>
    </xf>
    <xf numFmtId="0" fontId="8" fillId="10" borderId="65" xfId="0" applyFont="1" applyFill="1" applyBorder="1" applyAlignment="1">
      <alignment horizontal="center" vertical="center"/>
    </xf>
    <xf numFmtId="0" fontId="8" fillId="8" borderId="47" xfId="0" applyFont="1" applyFill="1" applyBorder="1" applyAlignment="1">
      <alignment horizontal="center" vertical="center"/>
    </xf>
    <xf numFmtId="0" fontId="8" fillId="10" borderId="69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8" fillId="8" borderId="14" xfId="0" applyFont="1" applyFill="1" applyBorder="1" applyAlignment="1">
      <alignment horizontal="center" vertical="center"/>
    </xf>
    <xf numFmtId="0" fontId="8" fillId="10" borderId="59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8" fillId="8" borderId="13" xfId="0" applyFont="1" applyFill="1" applyBorder="1" applyAlignment="1">
      <alignment horizontal="center" vertical="center"/>
    </xf>
    <xf numFmtId="0" fontId="8" fillId="10" borderId="13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center" vertical="center"/>
    </xf>
    <xf numFmtId="0" fontId="7" fillId="2" borderId="91" xfId="0" applyFont="1" applyFill="1" applyBorder="1" applyAlignment="1">
      <alignment horizontal="center" vertical="center"/>
    </xf>
    <xf numFmtId="0" fontId="7" fillId="2" borderId="42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0" fontId="7" fillId="8" borderId="60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center" vertical="center"/>
    </xf>
    <xf numFmtId="0" fontId="7" fillId="8" borderId="22" xfId="0" applyFont="1" applyFill="1" applyBorder="1" applyAlignment="1">
      <alignment horizontal="center" vertical="center"/>
    </xf>
    <xf numFmtId="0" fontId="10" fillId="10" borderId="26" xfId="0" applyFont="1" applyFill="1" applyBorder="1" applyAlignment="1">
      <alignment horizontal="center" vertical="center"/>
    </xf>
    <xf numFmtId="0" fontId="7" fillId="10" borderId="60" xfId="0" applyFont="1" applyFill="1" applyBorder="1" applyAlignment="1">
      <alignment horizontal="center" vertical="center"/>
    </xf>
    <xf numFmtId="0" fontId="7" fillId="10" borderId="24" xfId="0" applyFont="1" applyFill="1" applyBorder="1" applyAlignment="1">
      <alignment horizontal="center" vertical="center"/>
    </xf>
    <xf numFmtId="0" fontId="7" fillId="10" borderId="22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/>
    </xf>
    <xf numFmtId="0" fontId="8" fillId="5" borderId="92" xfId="0" applyFont="1" applyFill="1" applyBorder="1" applyAlignment="1">
      <alignment horizontal="center" vertical="center"/>
    </xf>
    <xf numFmtId="0" fontId="8" fillId="5" borderId="27" xfId="0" applyFont="1" applyFill="1" applyBorder="1" applyAlignment="1">
      <alignment horizontal="center" vertical="center"/>
    </xf>
    <xf numFmtId="0" fontId="8" fillId="8" borderId="66" xfId="0" applyFont="1" applyFill="1" applyBorder="1" applyAlignment="1">
      <alignment horizontal="center" vertical="center"/>
    </xf>
    <xf numFmtId="0" fontId="8" fillId="8" borderId="39" xfId="0" applyFont="1" applyFill="1" applyBorder="1" applyAlignment="1">
      <alignment horizontal="center" vertical="center"/>
    </xf>
    <xf numFmtId="0" fontId="9" fillId="10" borderId="40" xfId="0" applyFont="1" applyFill="1" applyBorder="1" applyAlignment="1">
      <alignment horizontal="center" vertical="center"/>
    </xf>
    <xf numFmtId="0" fontId="8" fillId="2" borderId="52" xfId="0" applyFont="1" applyFill="1" applyBorder="1" applyAlignment="1">
      <alignment horizontal="center" vertical="center"/>
    </xf>
    <xf numFmtId="0" fontId="8" fillId="8" borderId="7" xfId="0" applyFont="1" applyFill="1" applyBorder="1" applyAlignment="1">
      <alignment horizontal="center" vertical="center"/>
    </xf>
    <xf numFmtId="0" fontId="8" fillId="10" borderId="62" xfId="0" applyFont="1" applyFill="1" applyBorder="1" applyAlignment="1">
      <alignment horizontal="center" vertical="center"/>
    </xf>
    <xf numFmtId="0" fontId="8" fillId="2" borderId="20" xfId="0" applyFont="1" applyFill="1" applyBorder="1" applyAlignment="1">
      <alignment horizontal="center" vertical="center"/>
    </xf>
    <xf numFmtId="0" fontId="8" fillId="5" borderId="102" xfId="0" applyFont="1" applyFill="1" applyBorder="1" applyAlignment="1">
      <alignment horizontal="center" vertical="center"/>
    </xf>
    <xf numFmtId="0" fontId="8" fillId="12" borderId="102" xfId="0" applyFont="1" applyFill="1" applyBorder="1" applyAlignment="1">
      <alignment horizontal="center" vertical="center"/>
    </xf>
    <xf numFmtId="0" fontId="8" fillId="2" borderId="100" xfId="0" applyFont="1" applyFill="1" applyBorder="1" applyAlignment="1">
      <alignment horizontal="center" vertical="center"/>
    </xf>
    <xf numFmtId="0" fontId="8" fillId="2" borderId="43" xfId="0" applyFont="1" applyFill="1" applyBorder="1" applyAlignment="1">
      <alignment horizontal="center" vertical="center"/>
    </xf>
    <xf numFmtId="0" fontId="8" fillId="8" borderId="43" xfId="0" applyFont="1" applyFill="1" applyBorder="1" applyAlignment="1">
      <alignment horizontal="center" vertical="center"/>
    </xf>
    <xf numFmtId="0" fontId="8" fillId="8" borderId="37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7" fillId="7" borderId="101" xfId="0" applyFont="1" applyFill="1" applyBorder="1" applyAlignment="1">
      <alignment horizontal="center" vertical="center"/>
    </xf>
    <xf numFmtId="0" fontId="7" fillId="7" borderId="38" xfId="0" applyFont="1" applyFill="1" applyBorder="1" applyAlignment="1">
      <alignment horizontal="center" vertical="center"/>
    </xf>
    <xf numFmtId="0" fontId="7" fillId="7" borderId="24" xfId="0" applyFont="1" applyFill="1" applyBorder="1" applyAlignment="1">
      <alignment horizontal="center" vertical="center"/>
    </xf>
    <xf numFmtId="0" fontId="7" fillId="7" borderId="21" xfId="0" applyFont="1" applyFill="1" applyBorder="1" applyAlignment="1">
      <alignment horizontal="center" vertical="center"/>
    </xf>
    <xf numFmtId="0" fontId="7" fillId="8" borderId="67" xfId="0" applyFont="1" applyFill="1" applyBorder="1" applyAlignment="1">
      <alignment horizontal="center" vertical="center"/>
    </xf>
    <xf numFmtId="0" fontId="7" fillId="7" borderId="26" xfId="0" applyFont="1" applyFill="1" applyBorder="1" applyAlignment="1">
      <alignment horizontal="center" vertical="center"/>
    </xf>
    <xf numFmtId="0" fontId="7" fillId="8" borderId="6" xfId="0" applyFont="1" applyFill="1" applyBorder="1" applyAlignment="1">
      <alignment horizontal="center" vertical="center"/>
    </xf>
    <xf numFmtId="0" fontId="10" fillId="10" borderId="33" xfId="0" applyFont="1" applyFill="1" applyBorder="1" applyAlignment="1">
      <alignment horizontal="center" vertical="center"/>
    </xf>
    <xf numFmtId="0" fontId="7" fillId="7" borderId="106" xfId="0" applyFont="1" applyFill="1" applyBorder="1" applyAlignment="1">
      <alignment horizontal="center" vertical="center"/>
    </xf>
    <xf numFmtId="0" fontId="7" fillId="7" borderId="6" xfId="0" applyFont="1" applyFill="1" applyBorder="1" applyAlignment="1">
      <alignment horizontal="center" vertical="center"/>
    </xf>
    <xf numFmtId="0" fontId="7" fillId="2" borderId="23" xfId="0" applyFont="1" applyFill="1" applyBorder="1" applyAlignment="1">
      <alignment horizontal="center" vertical="center"/>
    </xf>
    <xf numFmtId="0" fontId="7" fillId="2" borderId="89" xfId="0" applyFont="1" applyFill="1" applyBorder="1" applyAlignment="1">
      <alignment horizontal="center" vertical="center"/>
    </xf>
    <xf numFmtId="0" fontId="7" fillId="2" borderId="48" xfId="0" applyFont="1" applyFill="1" applyBorder="1" applyAlignment="1">
      <alignment horizontal="center" vertical="center"/>
    </xf>
    <xf numFmtId="0" fontId="7" fillId="8" borderId="23" xfId="0" applyFont="1" applyFill="1" applyBorder="1" applyAlignment="1">
      <alignment horizontal="center" vertical="center"/>
    </xf>
    <xf numFmtId="0" fontId="10" fillId="10" borderId="24" xfId="0" applyFont="1" applyFill="1" applyBorder="1" applyAlignment="1">
      <alignment horizontal="center" vertical="center"/>
    </xf>
    <xf numFmtId="0" fontId="7" fillId="8" borderId="30" xfId="0" applyFont="1" applyFill="1" applyBorder="1" applyAlignment="1">
      <alignment horizontal="center" vertical="center"/>
    </xf>
    <xf numFmtId="0" fontId="7" fillId="10" borderId="67" xfId="0" applyFont="1" applyFill="1" applyBorder="1" applyAlignment="1">
      <alignment horizontal="center" vertical="center"/>
    </xf>
    <xf numFmtId="0" fontId="7" fillId="10" borderId="30" xfId="0" applyFont="1" applyFill="1" applyBorder="1" applyAlignment="1">
      <alignment horizontal="center" vertical="center"/>
    </xf>
    <xf numFmtId="0" fontId="8" fillId="2" borderId="70" xfId="0" applyFont="1" applyFill="1" applyBorder="1" applyAlignment="1">
      <alignment horizontal="center" vertical="center"/>
    </xf>
    <xf numFmtId="0" fontId="8" fillId="2" borderId="44" xfId="0" applyFont="1" applyFill="1" applyBorder="1" applyAlignment="1">
      <alignment horizontal="center" vertical="center"/>
    </xf>
    <xf numFmtId="0" fontId="8" fillId="2" borderId="40" xfId="0" applyFont="1" applyFill="1" applyBorder="1" applyAlignment="1">
      <alignment horizontal="center" vertical="center"/>
    </xf>
    <xf numFmtId="0" fontId="8" fillId="5" borderId="34" xfId="0" applyFont="1" applyFill="1" applyBorder="1" applyAlignment="1">
      <alignment horizontal="center" vertical="center"/>
    </xf>
    <xf numFmtId="0" fontId="8" fillId="5" borderId="44" xfId="0" applyFont="1" applyFill="1" applyBorder="1" applyAlignment="1">
      <alignment horizontal="center" vertical="center"/>
    </xf>
    <xf numFmtId="0" fontId="8" fillId="8" borderId="40" xfId="0" applyFont="1" applyFill="1" applyBorder="1" applyAlignment="1">
      <alignment horizontal="center" vertical="center"/>
    </xf>
    <xf numFmtId="0" fontId="8" fillId="8" borderId="44" xfId="0" applyFont="1" applyFill="1" applyBorder="1" applyAlignment="1">
      <alignment horizontal="center" vertical="center"/>
    </xf>
    <xf numFmtId="0" fontId="8" fillId="10" borderId="66" xfId="0" applyFont="1" applyFill="1" applyBorder="1" applyAlignment="1">
      <alignment horizontal="center" vertical="center"/>
    </xf>
    <xf numFmtId="0" fontId="8" fillId="12" borderId="44" xfId="0" applyFont="1" applyFill="1" applyBorder="1" applyAlignment="1">
      <alignment horizontal="center" vertical="center"/>
    </xf>
    <xf numFmtId="0" fontId="8" fillId="10" borderId="35" xfId="0" applyFont="1" applyFill="1" applyBorder="1" applyAlignment="1">
      <alignment horizontal="center" vertical="center"/>
    </xf>
    <xf numFmtId="0" fontId="8" fillId="10" borderId="70" xfId="0" applyFont="1" applyFill="1" applyBorder="1" applyAlignment="1">
      <alignment horizontal="center" vertical="center"/>
    </xf>
    <xf numFmtId="0" fontId="8" fillId="5" borderId="87" xfId="0" applyFont="1" applyFill="1" applyBorder="1" applyAlignment="1">
      <alignment horizontal="center" vertical="center"/>
    </xf>
    <xf numFmtId="0" fontId="8" fillId="10" borderId="45" xfId="0" applyFont="1" applyFill="1" applyBorder="1" applyAlignment="1">
      <alignment horizontal="center" vertical="center"/>
    </xf>
    <xf numFmtId="0" fontId="8" fillId="5" borderId="68" xfId="0" applyFont="1" applyFill="1" applyBorder="1" applyAlignment="1">
      <alignment horizontal="center" vertical="center"/>
    </xf>
    <xf numFmtId="0" fontId="8" fillId="5" borderId="35" xfId="0" applyFont="1" applyFill="1" applyBorder="1" applyAlignment="1">
      <alignment horizontal="center" vertical="center"/>
    </xf>
    <xf numFmtId="0" fontId="8" fillId="2" borderId="56" xfId="0" applyFont="1" applyFill="1" applyBorder="1" applyAlignment="1">
      <alignment horizontal="center" vertical="center"/>
    </xf>
    <xf numFmtId="0" fontId="8" fillId="2" borderId="27" xfId="0" applyFont="1" applyFill="1" applyBorder="1" applyAlignment="1">
      <alignment horizontal="center" vertical="center"/>
    </xf>
    <xf numFmtId="0" fontId="8" fillId="12" borderId="8" xfId="0" applyFont="1" applyFill="1" applyBorder="1" applyAlignment="1">
      <alignment horizontal="center" vertical="center"/>
    </xf>
    <xf numFmtId="0" fontId="8" fillId="5" borderId="8" xfId="0" applyFont="1" applyFill="1" applyBorder="1" applyAlignment="1">
      <alignment horizontal="center" vertical="center"/>
    </xf>
    <xf numFmtId="0" fontId="8" fillId="10" borderId="9" xfId="0" applyFont="1" applyFill="1" applyBorder="1" applyAlignment="1">
      <alignment horizontal="center" vertical="center"/>
    </xf>
    <xf numFmtId="0" fontId="8" fillId="5" borderId="16" xfId="0" applyFont="1" applyFill="1" applyBorder="1" applyAlignment="1">
      <alignment horizontal="center" vertical="center"/>
    </xf>
    <xf numFmtId="0" fontId="8" fillId="10" borderId="56" xfId="0" applyFont="1" applyFill="1" applyBorder="1" applyAlignment="1">
      <alignment horizontal="center" vertical="center"/>
    </xf>
    <xf numFmtId="0" fontId="8" fillId="5" borderId="55" xfId="0" applyFont="1" applyFill="1" applyBorder="1" applyAlignment="1">
      <alignment horizontal="center" vertical="center"/>
    </xf>
    <xf numFmtId="0" fontId="8" fillId="10" borderId="4" xfId="0" applyFont="1" applyFill="1" applyBorder="1" applyAlignment="1">
      <alignment horizontal="center" vertical="center"/>
    </xf>
    <xf numFmtId="0" fontId="8" fillId="5" borderId="4" xfId="0" applyFont="1" applyFill="1" applyBorder="1" applyAlignment="1">
      <alignment horizontal="center" vertical="center"/>
    </xf>
    <xf numFmtId="0" fontId="8" fillId="5" borderId="12" xfId="0" applyFont="1" applyFill="1" applyBorder="1" applyAlignment="1">
      <alignment horizontal="center" vertical="center"/>
    </xf>
    <xf numFmtId="0" fontId="8" fillId="2" borderId="57" xfId="0" applyFont="1" applyFill="1" applyBorder="1" applyAlignment="1">
      <alignment horizontal="center" vertical="center"/>
    </xf>
    <xf numFmtId="0" fontId="8" fillId="5" borderId="45" xfId="0" applyFont="1" applyFill="1" applyBorder="1" applyAlignment="1">
      <alignment horizontal="center" vertical="center"/>
    </xf>
    <xf numFmtId="0" fontId="8" fillId="10" borderId="57" xfId="0" applyFont="1" applyFill="1" applyBorder="1" applyAlignment="1">
      <alignment horizontal="center" vertical="center"/>
    </xf>
    <xf numFmtId="0" fontId="8" fillId="10" borderId="1" xfId="0" applyFont="1" applyFill="1" applyBorder="1" applyAlignment="1">
      <alignment horizontal="center" vertical="center"/>
    </xf>
    <xf numFmtId="0" fontId="8" fillId="5" borderId="9" xfId="0" applyFont="1" applyFill="1" applyBorder="1" applyAlignment="1">
      <alignment horizontal="center" vertical="center"/>
    </xf>
    <xf numFmtId="0" fontId="8" fillId="2" borderId="72" xfId="0" applyFont="1" applyFill="1" applyBorder="1" applyAlignment="1">
      <alignment horizontal="center" vertical="center"/>
    </xf>
    <xf numFmtId="0" fontId="8" fillId="5" borderId="10" xfId="0" applyFont="1" applyFill="1" applyBorder="1" applyAlignment="1">
      <alignment horizontal="center" vertical="center"/>
    </xf>
    <xf numFmtId="0" fontId="8" fillId="5" borderId="43" xfId="0" applyFont="1" applyFill="1" applyBorder="1" applyAlignment="1">
      <alignment horizontal="center" vertical="center"/>
    </xf>
    <xf numFmtId="0" fontId="8" fillId="10" borderId="11" xfId="0" applyFont="1" applyFill="1" applyBorder="1" applyAlignment="1">
      <alignment horizontal="center" vertical="center"/>
    </xf>
    <xf numFmtId="0" fontId="8" fillId="5" borderId="47" xfId="0" applyFont="1" applyFill="1" applyBorder="1" applyAlignment="1">
      <alignment horizontal="center" vertical="center"/>
    </xf>
    <xf numFmtId="0" fontId="8" fillId="12" borderId="43" xfId="0" applyFont="1" applyFill="1" applyBorder="1" applyAlignment="1">
      <alignment horizontal="center" vertical="center"/>
    </xf>
    <xf numFmtId="0" fontId="8" fillId="10" borderId="47" xfId="0" applyFont="1" applyFill="1" applyBorder="1" applyAlignment="1">
      <alignment horizontal="center" vertical="center"/>
    </xf>
    <xf numFmtId="0" fontId="8" fillId="5" borderId="11" xfId="0" applyFont="1" applyFill="1" applyBorder="1" applyAlignment="1">
      <alignment horizontal="center" vertical="center"/>
    </xf>
    <xf numFmtId="0" fontId="7" fillId="2" borderId="41" xfId="0" applyFont="1" applyFill="1" applyBorder="1" applyAlignment="1">
      <alignment horizontal="center" vertical="center"/>
    </xf>
    <xf numFmtId="0" fontId="7" fillId="2" borderId="29" xfId="0" applyFont="1" applyFill="1" applyBorder="1" applyAlignment="1">
      <alignment horizontal="center" vertical="center"/>
    </xf>
    <xf numFmtId="0" fontId="7" fillId="2" borderId="25" xfId="0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horizontal="center" vertical="center"/>
    </xf>
    <xf numFmtId="0" fontId="7" fillId="2" borderId="31" xfId="0" applyFont="1" applyFill="1" applyBorder="1" applyAlignment="1">
      <alignment horizontal="center" vertical="center"/>
    </xf>
    <xf numFmtId="0" fontId="8" fillId="2" borderId="35" xfId="0" applyFont="1" applyFill="1" applyBorder="1" applyAlignment="1">
      <alignment horizontal="center" vertical="center"/>
    </xf>
    <xf numFmtId="0" fontId="8" fillId="10" borderId="68" xfId="0" applyFont="1" applyFill="1" applyBorder="1" applyAlignment="1">
      <alignment horizontal="center" vertical="center"/>
    </xf>
    <xf numFmtId="0" fontId="8" fillId="12" borderId="47" xfId="0" applyFont="1" applyFill="1" applyBorder="1" applyAlignment="1">
      <alignment horizontal="center" vertical="center"/>
    </xf>
    <xf numFmtId="0" fontId="8" fillId="10" borderId="72" xfId="0" applyFont="1" applyFill="1" applyBorder="1" applyAlignment="1">
      <alignment horizontal="center" vertical="center"/>
    </xf>
    <xf numFmtId="0" fontId="7" fillId="8" borderId="41" xfId="0" applyFont="1" applyFill="1" applyBorder="1" applyAlignment="1">
      <alignment horizontal="center" vertical="center"/>
    </xf>
    <xf numFmtId="0" fontId="7" fillId="10" borderId="41" xfId="0" applyFont="1" applyFill="1" applyBorder="1" applyAlignment="1">
      <alignment horizontal="center" vertical="center"/>
    </xf>
    <xf numFmtId="0" fontId="8" fillId="8" borderId="68" xfId="0" applyFont="1" applyFill="1" applyBorder="1" applyAlignment="1">
      <alignment horizontal="center" vertical="center"/>
    </xf>
    <xf numFmtId="0" fontId="9" fillId="11" borderId="17" xfId="0" applyFont="1" applyFill="1" applyBorder="1" applyAlignment="1">
      <alignment horizontal="center" vertical="center"/>
    </xf>
    <xf numFmtId="0" fontId="8" fillId="10" borderId="27" xfId="0" applyFont="1" applyFill="1" applyBorder="1" applyAlignment="1">
      <alignment horizontal="center" vertical="center"/>
    </xf>
    <xf numFmtId="0" fontId="8" fillId="5" borderId="17" xfId="0" applyFont="1" applyFill="1" applyBorder="1" applyAlignment="1">
      <alignment horizontal="center" vertical="center"/>
    </xf>
    <xf numFmtId="0" fontId="9" fillId="11" borderId="3" xfId="0" applyFont="1" applyFill="1" applyBorder="1" applyAlignment="1">
      <alignment horizontal="center" vertical="center"/>
    </xf>
    <xf numFmtId="0" fontId="8" fillId="5" borderId="63" xfId="0" applyFont="1" applyFill="1" applyBorder="1" applyAlignment="1">
      <alignment horizontal="center" vertical="center"/>
    </xf>
    <xf numFmtId="0" fontId="8" fillId="10" borderId="3" xfId="0" applyFont="1" applyFill="1" applyBorder="1" applyAlignment="1">
      <alignment horizontal="center" vertical="center"/>
    </xf>
    <xf numFmtId="0" fontId="8" fillId="5" borderId="50" xfId="0" applyFont="1" applyFill="1" applyBorder="1" applyAlignment="1">
      <alignment horizontal="center" vertical="center"/>
    </xf>
    <xf numFmtId="0" fontId="11" fillId="2" borderId="74" xfId="0" applyFont="1" applyFill="1" applyBorder="1"/>
    <xf numFmtId="0" fontId="11" fillId="2" borderId="3" xfId="0" applyFont="1" applyFill="1" applyBorder="1"/>
    <xf numFmtId="0" fontId="11" fillId="2" borderId="2" xfId="0" applyFont="1" applyFill="1" applyBorder="1"/>
    <xf numFmtId="0" fontId="9" fillId="5" borderId="8" xfId="0" applyFont="1" applyFill="1" applyBorder="1" applyAlignment="1">
      <alignment horizontal="center" vertical="center"/>
    </xf>
    <xf numFmtId="0" fontId="9" fillId="8" borderId="58" xfId="0" applyFont="1" applyFill="1" applyBorder="1" applyAlignment="1">
      <alignment horizontal="center" vertical="center"/>
    </xf>
    <xf numFmtId="0" fontId="9" fillId="5" borderId="4" xfId="0" applyFont="1" applyFill="1" applyBorder="1" applyAlignment="1">
      <alignment horizontal="center" vertical="center"/>
    </xf>
    <xf numFmtId="0" fontId="9" fillId="8" borderId="4" xfId="0" applyFont="1" applyFill="1" applyBorder="1" applyAlignment="1">
      <alignment horizontal="center" vertical="center"/>
    </xf>
    <xf numFmtId="0" fontId="9" fillId="10" borderId="3" xfId="0" applyFont="1" applyFill="1" applyBorder="1" applyAlignment="1">
      <alignment horizontal="center" vertical="center"/>
    </xf>
    <xf numFmtId="0" fontId="8" fillId="11" borderId="57" xfId="0" applyFont="1" applyFill="1" applyBorder="1" applyAlignment="1">
      <alignment horizontal="center" vertical="center"/>
    </xf>
    <xf numFmtId="0" fontId="8" fillId="3" borderId="92" xfId="0" applyFont="1" applyFill="1" applyBorder="1" applyAlignment="1">
      <alignment horizontal="center" vertical="center"/>
    </xf>
    <xf numFmtId="0" fontId="8" fillId="3" borderId="45" xfId="0" applyFont="1" applyFill="1" applyBorder="1" applyAlignment="1">
      <alignment horizontal="center" vertical="center"/>
    </xf>
    <xf numFmtId="0" fontId="8" fillId="3" borderId="17" xfId="0" applyFont="1" applyFill="1" applyBorder="1" applyAlignment="1">
      <alignment horizontal="center" vertical="center"/>
    </xf>
    <xf numFmtId="0" fontId="8" fillId="3" borderId="62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9" fillId="3" borderId="17" xfId="0" applyFont="1" applyFill="1" applyBorder="1" applyAlignment="1">
      <alignment horizontal="center" vertical="center"/>
    </xf>
    <xf numFmtId="0" fontId="8" fillId="11" borderId="3" xfId="0" applyFont="1" applyFill="1" applyBorder="1" applyAlignment="1">
      <alignment horizontal="center" vertical="center"/>
    </xf>
    <xf numFmtId="0" fontId="8" fillId="12" borderId="63" xfId="0" applyFont="1" applyFill="1" applyBorder="1" applyAlignment="1">
      <alignment horizontal="center" vertical="center"/>
    </xf>
    <xf numFmtId="0" fontId="8" fillId="3" borderId="102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0" fontId="8" fillId="3" borderId="58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/>
    </xf>
    <xf numFmtId="0" fontId="8" fillId="11" borderId="1" xfId="0" applyFont="1" applyFill="1" applyBorder="1" applyAlignment="1">
      <alignment horizontal="center" vertical="center"/>
    </xf>
    <xf numFmtId="0" fontId="9" fillId="10" borderId="43" xfId="0" applyFont="1" applyFill="1" applyBorder="1" applyAlignment="1">
      <alignment horizontal="center" vertical="center"/>
    </xf>
    <xf numFmtId="0" fontId="8" fillId="5" borderId="64" xfId="0" applyFont="1" applyFill="1" applyBorder="1" applyAlignment="1">
      <alignment horizontal="center" vertical="center"/>
    </xf>
    <xf numFmtId="0" fontId="8" fillId="10" borderId="36" xfId="0" applyFont="1" applyFill="1" applyBorder="1" applyAlignment="1">
      <alignment horizontal="center" vertical="center"/>
    </xf>
    <xf numFmtId="0" fontId="8" fillId="0" borderId="70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68" xfId="0" applyFont="1" applyBorder="1" applyAlignment="1">
      <alignment horizontal="center" vertical="center"/>
    </xf>
    <xf numFmtId="0" fontId="9" fillId="10" borderId="44" xfId="0" applyFont="1" applyFill="1" applyBorder="1" applyAlignment="1">
      <alignment horizontal="center" vertical="center"/>
    </xf>
    <xf numFmtId="0" fontId="8" fillId="0" borderId="61" xfId="0" applyFont="1" applyBorder="1" applyAlignment="1">
      <alignment horizontal="center" vertical="center"/>
    </xf>
    <xf numFmtId="0" fontId="8" fillId="10" borderId="44" xfId="0" applyFont="1" applyFill="1" applyBorder="1" applyAlignment="1">
      <alignment horizontal="center" vertical="center"/>
    </xf>
    <xf numFmtId="0" fontId="8" fillId="10" borderId="39" xfId="0" applyFont="1" applyFill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0" fillId="0" borderId="0" xfId="0"/>
    <xf numFmtId="0" fontId="2" fillId="9" borderId="22" xfId="0" applyFont="1" applyFill="1" applyBorder="1" applyAlignment="1">
      <alignment horizontal="center" vertical="center"/>
    </xf>
    <xf numFmtId="0" fontId="1" fillId="5" borderId="57" xfId="0" applyFont="1" applyFill="1" applyBorder="1" applyAlignment="1">
      <alignment horizontal="center" vertical="center"/>
    </xf>
    <xf numFmtId="0" fontId="0" fillId="0" borderId="0" xfId="0"/>
    <xf numFmtId="0" fontId="1" fillId="5" borderId="3" xfId="0" applyFont="1" applyFill="1" applyBorder="1" applyAlignment="1">
      <alignment horizontal="left" vertical="center"/>
    </xf>
    <xf numFmtId="0" fontId="1" fillId="5" borderId="75" xfId="0" applyFont="1" applyFill="1" applyBorder="1" applyAlignment="1">
      <alignment horizontal="left" vertical="center"/>
    </xf>
    <xf numFmtId="0" fontId="8" fillId="15" borderId="57" xfId="0" applyFont="1" applyFill="1" applyBorder="1" applyAlignment="1">
      <alignment horizontal="center" vertical="center"/>
    </xf>
    <xf numFmtId="0" fontId="8" fillId="15" borderId="14" xfId="0" applyFont="1" applyFill="1" applyBorder="1" applyAlignment="1">
      <alignment horizontal="center" vertical="center"/>
    </xf>
    <xf numFmtId="0" fontId="8" fillId="15" borderId="43" xfId="0" applyFont="1" applyFill="1" applyBorder="1" applyAlignment="1">
      <alignment horizontal="center" vertical="center"/>
    </xf>
    <xf numFmtId="0" fontId="8" fillId="15" borderId="10" xfId="0" applyFont="1" applyFill="1" applyBorder="1" applyAlignment="1">
      <alignment horizontal="center" vertical="center"/>
    </xf>
    <xf numFmtId="0" fontId="8" fillId="15" borderId="47" xfId="0" applyFont="1" applyFill="1" applyBorder="1" applyAlignment="1">
      <alignment horizontal="center" vertical="center"/>
    </xf>
    <xf numFmtId="0" fontId="0" fillId="14" borderId="0" xfId="0" applyFill="1"/>
    <xf numFmtId="0" fontId="1" fillId="4" borderId="10" xfId="0" applyFont="1" applyFill="1" applyBorder="1" applyAlignment="1">
      <alignment vertical="center"/>
    </xf>
    <xf numFmtId="0" fontId="2" fillId="4" borderId="36" xfId="0" applyFont="1" applyFill="1" applyBorder="1" applyAlignment="1">
      <alignment vertical="center"/>
    </xf>
    <xf numFmtId="0" fontId="2" fillId="4" borderId="80" xfId="0" applyFont="1" applyFill="1" applyBorder="1" applyAlignment="1">
      <alignment vertical="center"/>
    </xf>
    <xf numFmtId="0" fontId="2" fillId="9" borderId="97" xfId="0" applyFont="1" applyFill="1" applyBorder="1" applyAlignment="1">
      <alignment horizontal="center" vertical="center"/>
    </xf>
    <xf numFmtId="0" fontId="7" fillId="13" borderId="37" xfId="0" applyFont="1" applyFill="1" applyBorder="1" applyAlignment="1">
      <alignment horizontal="center" vertical="center"/>
    </xf>
    <xf numFmtId="0" fontId="1" fillId="5" borderId="20" xfId="0" applyFont="1" applyFill="1" applyBorder="1" applyAlignment="1">
      <alignment horizontal="center" vertical="center"/>
    </xf>
    <xf numFmtId="0" fontId="0" fillId="0" borderId="0" xfId="0"/>
    <xf numFmtId="0" fontId="8" fillId="0" borderId="4" xfId="0" applyFont="1" applyBorder="1" applyAlignment="1">
      <alignment horizontal="center" vertical="center"/>
    </xf>
    <xf numFmtId="0" fontId="7" fillId="13" borderId="43" xfId="0" applyFont="1" applyFill="1" applyBorder="1" applyAlignment="1">
      <alignment horizontal="center" vertical="center"/>
    </xf>
    <xf numFmtId="0" fontId="7" fillId="10" borderId="11" xfId="0" applyFont="1" applyFill="1" applyBorder="1" applyAlignment="1">
      <alignment horizontal="center" vertical="center"/>
    </xf>
    <xf numFmtId="0" fontId="9" fillId="10" borderId="12" xfId="0" applyFont="1" applyFill="1" applyBorder="1" applyAlignment="1">
      <alignment horizontal="center" vertical="center"/>
    </xf>
    <xf numFmtId="0" fontId="7" fillId="13" borderId="11" xfId="0" applyFont="1" applyFill="1" applyBorder="1" applyAlignment="1">
      <alignment horizontal="center" vertical="center"/>
    </xf>
    <xf numFmtId="0" fontId="8" fillId="0" borderId="102" xfId="0" applyFont="1" applyBorder="1" applyAlignment="1">
      <alignment horizontal="center" vertical="center"/>
    </xf>
    <xf numFmtId="0" fontId="7" fillId="13" borderId="100" xfId="0" applyFont="1" applyFill="1" applyBorder="1" applyAlignment="1">
      <alignment horizontal="center" vertical="center"/>
    </xf>
    <xf numFmtId="0" fontId="7" fillId="5" borderId="92" xfId="0" applyFont="1" applyFill="1" applyBorder="1" applyAlignment="1">
      <alignment horizontal="center" vertical="center"/>
    </xf>
    <xf numFmtId="0" fontId="7" fillId="13" borderId="65" xfId="0" applyFont="1" applyFill="1" applyBorder="1" applyAlignment="1">
      <alignment horizontal="center" vertical="center"/>
    </xf>
    <xf numFmtId="0" fontId="7" fillId="8" borderId="43" xfId="0" applyFont="1" applyFill="1" applyBorder="1" applyAlignment="1">
      <alignment horizontal="center" vertical="center"/>
    </xf>
    <xf numFmtId="0" fontId="7" fillId="10" borderId="65" xfId="0" applyFont="1" applyFill="1" applyBorder="1" applyAlignment="1">
      <alignment horizontal="center" vertical="center"/>
    </xf>
    <xf numFmtId="0" fontId="7" fillId="10" borderId="36" xfId="0" applyFont="1" applyFill="1" applyBorder="1" applyAlignment="1">
      <alignment horizontal="center" vertical="center"/>
    </xf>
    <xf numFmtId="0" fontId="0" fillId="0" borderId="113" xfId="0" applyBorder="1"/>
    <xf numFmtId="0" fontId="0" fillId="0" borderId="0" xfId="0"/>
    <xf numFmtId="0" fontId="9" fillId="10" borderId="9" xfId="0" applyFont="1" applyFill="1" applyBorder="1" applyAlignment="1">
      <alignment horizontal="center" vertical="center"/>
    </xf>
    <xf numFmtId="0" fontId="1" fillId="5" borderId="114" xfId="0" applyFont="1" applyFill="1" applyBorder="1" applyAlignment="1">
      <alignment horizontal="center" vertical="center"/>
    </xf>
    <xf numFmtId="0" fontId="0" fillId="0" borderId="0" xfId="0"/>
    <xf numFmtId="0" fontId="2" fillId="2" borderId="26" xfId="0" applyFont="1" applyFill="1" applyBorder="1" applyAlignment="1">
      <alignment horizontal="center" vertical="center"/>
    </xf>
    <xf numFmtId="0" fontId="2" fillId="13" borderId="6" xfId="0" applyFont="1" applyFill="1" applyBorder="1" applyAlignment="1">
      <alignment horizontal="center" vertical="center"/>
    </xf>
    <xf numFmtId="0" fontId="2" fillId="13" borderId="86" xfId="0" applyFont="1" applyFill="1" applyBorder="1" applyAlignment="1">
      <alignment horizontal="center" vertical="center"/>
    </xf>
    <xf numFmtId="0" fontId="2" fillId="13" borderId="114" xfId="0" applyFont="1" applyFill="1" applyBorder="1" applyAlignment="1">
      <alignment horizontal="center" vertical="center"/>
    </xf>
    <xf numFmtId="0" fontId="2" fillId="13" borderId="43" xfId="0" applyFont="1" applyFill="1" applyBorder="1" applyAlignment="1">
      <alignment horizontal="center" vertical="center"/>
    </xf>
    <xf numFmtId="0" fontId="2" fillId="13" borderId="36" xfId="0" applyFont="1" applyFill="1" applyBorder="1" applyAlignment="1">
      <alignment horizontal="center" vertical="center"/>
    </xf>
    <xf numFmtId="0" fontId="0" fillId="0" borderId="0" xfId="0"/>
    <xf numFmtId="0" fontId="1" fillId="0" borderId="0" xfId="0" applyFont="1"/>
    <xf numFmtId="0" fontId="1" fillId="5" borderId="4" xfId="0" applyFont="1" applyFill="1" applyBorder="1" applyAlignment="1">
      <alignment horizontal="center" vertical="center"/>
    </xf>
    <xf numFmtId="0" fontId="0" fillId="0" borderId="0" xfId="0"/>
    <xf numFmtId="0" fontId="8" fillId="5" borderId="38" xfId="0" applyFont="1" applyFill="1" applyBorder="1" applyAlignment="1">
      <alignment horizontal="center" vertical="center"/>
    </xf>
    <xf numFmtId="0" fontId="8" fillId="12" borderId="0" xfId="0" applyFont="1" applyFill="1" applyBorder="1" applyAlignment="1">
      <alignment horizontal="center" vertical="center"/>
    </xf>
    <xf numFmtId="0" fontId="8" fillId="8" borderId="113" xfId="0" applyFont="1" applyFill="1" applyBorder="1" applyAlignment="1">
      <alignment horizontal="center" vertical="center"/>
    </xf>
    <xf numFmtId="0" fontId="9" fillId="10" borderId="113" xfId="0" applyFont="1" applyFill="1" applyBorder="1" applyAlignment="1">
      <alignment horizontal="center" vertical="center"/>
    </xf>
    <xf numFmtId="0" fontId="8" fillId="5" borderId="32" xfId="0" applyFont="1" applyFill="1" applyBorder="1" applyAlignment="1">
      <alignment horizontal="center" vertical="center"/>
    </xf>
    <xf numFmtId="0" fontId="8" fillId="8" borderId="0" xfId="0" applyFont="1" applyFill="1" applyBorder="1" applyAlignment="1">
      <alignment horizontal="center" vertical="center"/>
    </xf>
    <xf numFmtId="0" fontId="8" fillId="10" borderId="115" xfId="0" applyFont="1" applyFill="1" applyBorder="1" applyAlignment="1">
      <alignment horizontal="center" vertical="center"/>
    </xf>
    <xf numFmtId="0" fontId="8" fillId="5" borderId="0" xfId="0" applyFont="1" applyFill="1" applyBorder="1" applyAlignment="1">
      <alignment horizontal="center" vertical="center"/>
    </xf>
    <xf numFmtId="0" fontId="8" fillId="8" borderId="6" xfId="0" applyFont="1" applyFill="1" applyBorder="1" applyAlignment="1">
      <alignment horizontal="center" vertical="center"/>
    </xf>
    <xf numFmtId="0" fontId="8" fillId="10" borderId="33" xfId="0" applyFont="1" applyFill="1" applyBorder="1" applyAlignment="1">
      <alignment horizontal="center" vertical="center"/>
    </xf>
    <xf numFmtId="0" fontId="8" fillId="10" borderId="74" xfId="0" applyFont="1" applyFill="1" applyBorder="1" applyAlignment="1">
      <alignment horizontal="center" vertical="center"/>
    </xf>
    <xf numFmtId="0" fontId="8" fillId="10" borderId="38" xfId="0" applyFont="1" applyFill="1" applyBorder="1" applyAlignment="1">
      <alignment horizontal="center" vertical="center"/>
    </xf>
    <xf numFmtId="0" fontId="8" fillId="5" borderId="33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/>
    </xf>
    <xf numFmtId="0" fontId="0" fillId="0" borderId="0" xfId="0"/>
    <xf numFmtId="0" fontId="3" fillId="0" borderId="116" xfId="0" applyFont="1" applyBorder="1" applyAlignment="1">
      <alignment vertical="center" wrapText="1"/>
    </xf>
    <xf numFmtId="0" fontId="3" fillId="0" borderId="117" xfId="0" applyFont="1" applyBorder="1" applyAlignment="1">
      <alignment vertical="center" wrapText="1"/>
    </xf>
    <xf numFmtId="0" fontId="2" fillId="9" borderId="29" xfId="0" applyFont="1" applyFill="1" applyBorder="1" applyAlignment="1">
      <alignment horizontal="center" vertical="center"/>
    </xf>
    <xf numFmtId="0" fontId="1" fillId="9" borderId="7" xfId="0" applyFont="1" applyFill="1" applyBorder="1" applyAlignment="1">
      <alignment horizontal="center" vertical="center"/>
    </xf>
    <xf numFmtId="0" fontId="1" fillId="9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2" fillId="9" borderId="7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top"/>
    </xf>
    <xf numFmtId="0" fontId="18" fillId="10" borderId="57" xfId="0" applyFont="1" applyFill="1" applyBorder="1" applyAlignment="1">
      <alignment horizontal="center" vertical="center"/>
    </xf>
    <xf numFmtId="0" fontId="8" fillId="11" borderId="9" xfId="0" applyFont="1" applyFill="1" applyBorder="1" applyAlignment="1">
      <alignment horizontal="center" vertical="center"/>
    </xf>
    <xf numFmtId="0" fontId="8" fillId="10" borderId="43" xfId="0" applyFont="1" applyFill="1" applyBorder="1" applyAlignment="1">
      <alignment horizontal="center" vertical="center"/>
    </xf>
    <xf numFmtId="0" fontId="8" fillId="11" borderId="58" xfId="0" applyFont="1" applyFill="1" applyBorder="1" applyAlignment="1">
      <alignment horizontal="center" vertical="center"/>
    </xf>
    <xf numFmtId="0" fontId="1" fillId="0" borderId="50" xfId="0" applyFont="1" applyBorder="1" applyAlignment="1">
      <alignment horizontal="center"/>
    </xf>
    <xf numFmtId="0" fontId="1" fillId="0" borderId="57" xfId="0" applyFont="1" applyBorder="1" applyAlignment="1">
      <alignment horizontal="center"/>
    </xf>
    <xf numFmtId="0" fontId="1" fillId="0" borderId="5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textRotation="90" wrapText="1"/>
    </xf>
    <xf numFmtId="0" fontId="2" fillId="0" borderId="6" xfId="0" applyFont="1" applyBorder="1" applyAlignment="1">
      <alignment horizontal="center" vertical="center" textRotation="90" wrapText="1"/>
    </xf>
    <xf numFmtId="0" fontId="2" fillId="0" borderId="29" xfId="0" applyFont="1" applyBorder="1" applyAlignment="1">
      <alignment horizontal="center" vertical="center" textRotation="90" wrapText="1"/>
    </xf>
    <xf numFmtId="0" fontId="2" fillId="0" borderId="15" xfId="0" applyFont="1" applyBorder="1" applyAlignment="1">
      <alignment horizontal="center" vertical="center" textRotation="90"/>
    </xf>
    <xf numFmtId="0" fontId="2" fillId="0" borderId="38" xfId="0" applyFont="1" applyBorder="1" applyAlignment="1">
      <alignment horizontal="center" vertical="center" textRotation="90"/>
    </xf>
    <xf numFmtId="0" fontId="2" fillId="0" borderId="41" xfId="0" applyFont="1" applyBorder="1" applyAlignment="1">
      <alignment horizontal="center" vertical="center" textRotation="90"/>
    </xf>
    <xf numFmtId="0" fontId="2" fillId="0" borderId="99" xfId="0" applyFont="1" applyBorder="1" applyAlignment="1">
      <alignment horizontal="center" vertical="center" textRotation="90"/>
    </xf>
    <xf numFmtId="0" fontId="2" fillId="0" borderId="98" xfId="0" applyFont="1" applyBorder="1" applyAlignment="1">
      <alignment horizontal="center" vertical="center" textRotation="90"/>
    </xf>
    <xf numFmtId="0" fontId="2" fillId="0" borderId="93" xfId="0" applyFont="1" applyBorder="1" applyAlignment="1">
      <alignment horizontal="center" vertical="center" textRotation="90"/>
    </xf>
    <xf numFmtId="0" fontId="2" fillId="0" borderId="79" xfId="0" applyFont="1" applyBorder="1" applyAlignment="1">
      <alignment horizontal="center" vertical="center" textRotation="90" wrapText="1"/>
    </xf>
    <xf numFmtId="0" fontId="2" fillId="0" borderId="81" xfId="0" applyFont="1" applyBorder="1" applyAlignment="1">
      <alignment horizontal="center" vertical="center" textRotation="90" wrapText="1"/>
    </xf>
    <xf numFmtId="0" fontId="2" fillId="0" borderId="82" xfId="0" applyFont="1" applyBorder="1" applyAlignment="1">
      <alignment horizontal="center" vertical="center" textRotation="90" wrapText="1"/>
    </xf>
    <xf numFmtId="0" fontId="2" fillId="0" borderId="5" xfId="0" applyFont="1" applyBorder="1" applyAlignment="1">
      <alignment horizontal="center" vertical="center" textRotation="90"/>
    </xf>
    <xf numFmtId="0" fontId="2" fillId="0" borderId="6" xfId="0" applyFont="1" applyBorder="1" applyAlignment="1">
      <alignment horizontal="center" vertical="center" textRotation="90"/>
    </xf>
    <xf numFmtId="0" fontId="2" fillId="0" borderId="29" xfId="0" applyFont="1" applyBorder="1" applyAlignment="1">
      <alignment horizontal="center" vertical="center" textRotation="90"/>
    </xf>
    <xf numFmtId="0" fontId="1" fillId="0" borderId="51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69" xfId="0" applyFont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textRotation="90" wrapText="1"/>
    </xf>
    <xf numFmtId="0" fontId="1" fillId="0" borderId="6" xfId="0" applyFont="1" applyFill="1" applyBorder="1" applyAlignment="1">
      <alignment horizontal="center" vertical="center" textRotation="90" wrapText="1"/>
    </xf>
    <xf numFmtId="0" fontId="1" fillId="0" borderId="29" xfId="0" applyFont="1" applyFill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0" fontId="1" fillId="0" borderId="88" xfId="0" applyFont="1" applyBorder="1" applyAlignment="1">
      <alignment horizontal="center" vertical="center"/>
    </xf>
    <xf numFmtId="0" fontId="2" fillId="0" borderId="79" xfId="0" applyFont="1" applyFill="1" applyBorder="1" applyAlignment="1">
      <alignment vertical="center" textRotation="90" wrapText="1"/>
    </xf>
    <xf numFmtId="0" fontId="2" fillId="0" borderId="81" xfId="0" applyFont="1" applyFill="1" applyBorder="1" applyAlignment="1">
      <alignment vertical="center" textRotation="90" wrapText="1"/>
    </xf>
    <xf numFmtId="0" fontId="2" fillId="0" borderId="82" xfId="0" applyFont="1" applyFill="1" applyBorder="1" applyAlignment="1">
      <alignment vertical="center" textRotation="90" wrapText="1"/>
    </xf>
    <xf numFmtId="0" fontId="1" fillId="0" borderId="50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5" borderId="112" xfId="0" applyFont="1" applyFill="1" applyBorder="1" applyAlignment="1">
      <alignment horizontal="left" vertical="center" wrapText="1"/>
    </xf>
    <xf numFmtId="0" fontId="1" fillId="5" borderId="3" xfId="0" applyFont="1" applyFill="1" applyBorder="1" applyAlignment="1">
      <alignment horizontal="left" vertical="center" wrapText="1"/>
    </xf>
    <xf numFmtId="0" fontId="1" fillId="5" borderId="75" xfId="0" applyFont="1" applyFill="1" applyBorder="1" applyAlignment="1">
      <alignment horizontal="left" vertical="center" wrapText="1"/>
    </xf>
    <xf numFmtId="0" fontId="1" fillId="5" borderId="112" xfId="0" applyFont="1" applyFill="1" applyBorder="1" applyAlignment="1">
      <alignment horizontal="left" vertical="center"/>
    </xf>
    <xf numFmtId="0" fontId="1" fillId="5" borderId="3" xfId="0" applyFont="1" applyFill="1" applyBorder="1" applyAlignment="1">
      <alignment horizontal="left" vertical="center"/>
    </xf>
    <xf numFmtId="0" fontId="6" fillId="5" borderId="112" xfId="0" applyFont="1" applyFill="1" applyBorder="1"/>
    <xf numFmtId="0" fontId="6" fillId="5" borderId="3" xfId="0" applyFont="1" applyFill="1" applyBorder="1"/>
    <xf numFmtId="0" fontId="6" fillId="5" borderId="75" xfId="0" applyFont="1" applyFill="1" applyBorder="1"/>
    <xf numFmtId="0" fontId="7" fillId="5" borderId="27" xfId="0" applyFont="1" applyFill="1" applyBorder="1" applyAlignment="1">
      <alignment horizontal="center" vertical="center"/>
    </xf>
    <xf numFmtId="0" fontId="7" fillId="5" borderId="53" xfId="0" applyFont="1" applyFill="1" applyBorder="1" applyAlignment="1">
      <alignment horizontal="center" vertical="center"/>
    </xf>
    <xf numFmtId="0" fontId="7" fillId="5" borderId="56" xfId="0" applyFont="1" applyFill="1" applyBorder="1" applyAlignment="1">
      <alignment horizontal="center" vertical="center"/>
    </xf>
    <xf numFmtId="0" fontId="5" fillId="0" borderId="48" xfId="0" applyFont="1" applyBorder="1" applyAlignment="1">
      <alignment horizontal="left" vertical="center"/>
    </xf>
    <xf numFmtId="0" fontId="2" fillId="0" borderId="54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84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2" fillId="0" borderId="85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8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0" fillId="5" borderId="90" xfId="0" applyFill="1" applyBorder="1" applyAlignment="1">
      <alignment vertical="top" wrapText="1"/>
    </xf>
    <xf numFmtId="0" fontId="0" fillId="5" borderId="0" xfId="0" applyFill="1" applyBorder="1" applyAlignment="1">
      <alignment vertical="top" wrapText="1"/>
    </xf>
    <xf numFmtId="0" fontId="0" fillId="0" borderId="90" xfId="0" applyBorder="1"/>
    <xf numFmtId="0" fontId="0" fillId="0" borderId="0" xfId="0"/>
    <xf numFmtId="0" fontId="1" fillId="5" borderId="55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1" fillId="5" borderId="12" xfId="0" applyFont="1" applyFill="1" applyBorder="1" applyAlignment="1">
      <alignment horizontal="center" vertical="center"/>
    </xf>
    <xf numFmtId="0" fontId="1" fillId="5" borderId="55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5" borderId="12" xfId="0" applyFont="1" applyFill="1" applyBorder="1" applyAlignment="1">
      <alignment horizontal="center"/>
    </xf>
    <xf numFmtId="0" fontId="1" fillId="5" borderId="57" xfId="0" applyFont="1" applyFill="1" applyBorder="1" applyAlignment="1">
      <alignment horizontal="center" vertical="center"/>
    </xf>
    <xf numFmtId="0" fontId="1" fillId="5" borderId="50" xfId="0" applyFont="1" applyFill="1" applyBorder="1" applyAlignment="1">
      <alignment horizontal="center" vertical="center"/>
    </xf>
    <xf numFmtId="0" fontId="1" fillId="5" borderId="50" xfId="0" applyFont="1" applyFill="1" applyBorder="1" applyAlignment="1">
      <alignment horizontal="center"/>
    </xf>
    <xf numFmtId="0" fontId="1" fillId="5" borderId="57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 vertical="center"/>
    </xf>
    <xf numFmtId="0" fontId="1" fillId="5" borderId="51" xfId="0" applyFont="1" applyFill="1" applyBorder="1" applyAlignment="1">
      <alignment horizontal="center" vertical="center"/>
    </xf>
    <xf numFmtId="0" fontId="1" fillId="5" borderId="43" xfId="0" applyFont="1" applyFill="1" applyBorder="1" applyAlignment="1">
      <alignment horizontal="center" vertical="center"/>
    </xf>
    <xf numFmtId="0" fontId="1" fillId="5" borderId="72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1" fillId="5" borderId="69" xfId="0" applyFont="1" applyFill="1" applyBorder="1" applyAlignment="1">
      <alignment horizontal="center" vertical="center"/>
    </xf>
    <xf numFmtId="0" fontId="14" fillId="7" borderId="25" xfId="0" applyFont="1" applyFill="1" applyBorder="1" applyAlignment="1">
      <alignment horizontal="center" vertical="center"/>
    </xf>
    <xf numFmtId="0" fontId="3" fillId="7" borderId="42" xfId="0" applyFont="1" applyFill="1" applyBorder="1" applyAlignment="1">
      <alignment horizontal="center" vertical="center"/>
    </xf>
    <xf numFmtId="0" fontId="3" fillId="7" borderId="107" xfId="0" applyFont="1" applyFill="1" applyBorder="1" applyAlignment="1">
      <alignment horizontal="center" vertical="center"/>
    </xf>
    <xf numFmtId="0" fontId="12" fillId="5" borderId="90" xfId="0" applyFont="1" applyFill="1" applyBorder="1" applyAlignment="1">
      <alignment horizontal="left" vertical="top" wrapText="1"/>
    </xf>
    <xf numFmtId="0" fontId="12" fillId="5" borderId="0" xfId="0" applyFont="1" applyFill="1" applyBorder="1" applyAlignment="1">
      <alignment horizontal="left" vertical="top" wrapText="1"/>
    </xf>
    <xf numFmtId="0" fontId="12" fillId="5" borderId="110" xfId="0" applyFont="1" applyFill="1" applyBorder="1" applyAlignment="1">
      <alignment horizontal="left" vertical="top" wrapText="1"/>
    </xf>
    <xf numFmtId="0" fontId="12" fillId="5" borderId="89" xfId="0" applyFont="1" applyFill="1" applyBorder="1" applyAlignment="1">
      <alignment horizontal="left" vertical="top" wrapText="1"/>
    </xf>
    <xf numFmtId="0" fontId="12" fillId="5" borderId="48" xfId="0" applyFont="1" applyFill="1" applyBorder="1" applyAlignment="1">
      <alignment horizontal="left" vertical="top" wrapText="1"/>
    </xf>
    <xf numFmtId="0" fontId="12" fillId="5" borderId="111" xfId="0" applyFont="1" applyFill="1" applyBorder="1" applyAlignment="1">
      <alignment horizontal="left" vertical="top" wrapText="1"/>
    </xf>
    <xf numFmtId="0" fontId="1" fillId="5" borderId="85" xfId="0" applyFont="1" applyFill="1" applyBorder="1" applyAlignment="1">
      <alignment horizontal="left" vertical="center"/>
    </xf>
    <xf numFmtId="0" fontId="1" fillId="5" borderId="44" xfId="0" applyFont="1" applyFill="1" applyBorder="1" applyAlignment="1">
      <alignment horizontal="left" vertical="center"/>
    </xf>
    <xf numFmtId="0" fontId="1" fillId="5" borderId="84" xfId="0" applyFont="1" applyFill="1" applyBorder="1" applyAlignment="1">
      <alignment horizontal="left" vertical="center"/>
    </xf>
    <xf numFmtId="0" fontId="1" fillId="5" borderId="75" xfId="0" applyFont="1" applyFill="1" applyBorder="1" applyAlignment="1">
      <alignment horizontal="left" vertical="center"/>
    </xf>
    <xf numFmtId="0" fontId="1" fillId="5" borderId="105" xfId="0" applyFont="1" applyFill="1" applyBorder="1" applyAlignment="1">
      <alignment horizontal="center" vertical="center"/>
    </xf>
    <xf numFmtId="0" fontId="17" fillId="0" borderId="108" xfId="0" applyFont="1" applyBorder="1"/>
    <xf numFmtId="0" fontId="17" fillId="0" borderId="0" xfId="0" applyFont="1" applyBorder="1"/>
    <xf numFmtId="0" fontId="1" fillId="5" borderId="88" xfId="0" applyFont="1" applyFill="1" applyBorder="1" applyAlignment="1">
      <alignment horizontal="left" vertical="center"/>
    </xf>
    <xf numFmtId="0" fontId="1" fillId="5" borderId="43" xfId="0" applyFont="1" applyFill="1" applyBorder="1" applyAlignment="1">
      <alignment horizontal="left" vertical="center"/>
    </xf>
    <xf numFmtId="0" fontId="1" fillId="5" borderId="86" xfId="0" applyFont="1" applyFill="1" applyBorder="1" applyAlignment="1">
      <alignment horizontal="left" vertical="center"/>
    </xf>
    <xf numFmtId="0" fontId="1" fillId="5" borderId="47" xfId="0" applyFont="1" applyFill="1" applyBorder="1" applyAlignment="1">
      <alignment horizontal="center" vertical="center"/>
    </xf>
    <xf numFmtId="0" fontId="7" fillId="5" borderId="45" xfId="0" applyFont="1" applyFill="1" applyBorder="1" applyAlignment="1">
      <alignment horizontal="center" vertical="center"/>
    </xf>
    <xf numFmtId="0" fontId="1" fillId="5" borderId="27" xfId="0" applyFont="1" applyFill="1" applyBorder="1" applyAlignment="1">
      <alignment horizontal="center" vertical="center"/>
    </xf>
    <xf numFmtId="0" fontId="1" fillId="5" borderId="53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9AC8C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66"/>
  <sheetViews>
    <sheetView tabSelected="1" zoomScaleNormal="100" workbookViewId="0">
      <selection activeCell="Q18" sqref="Q18"/>
    </sheetView>
  </sheetViews>
  <sheetFormatPr defaultRowHeight="15" x14ac:dyDescent="0.25"/>
  <cols>
    <col min="1" max="1" width="9.42578125" customWidth="1"/>
    <col min="2" max="2" width="35.28515625" customWidth="1"/>
    <col min="3" max="3" width="9" customWidth="1"/>
    <col min="4" max="4" width="7.7109375" customWidth="1"/>
    <col min="5" max="5" width="8.140625" customWidth="1"/>
    <col min="6" max="6" width="5.42578125" customWidth="1"/>
    <col min="7" max="7" width="7.85546875" customWidth="1"/>
    <col min="8" max="8" width="5.85546875" customWidth="1"/>
    <col min="9" max="9" width="9.5703125" customWidth="1"/>
    <col min="10" max="10" width="5.85546875" customWidth="1"/>
    <col min="11" max="11" width="5.5703125" customWidth="1"/>
    <col min="12" max="12" width="5.140625" customWidth="1"/>
    <col min="13" max="13" width="5.42578125" customWidth="1"/>
    <col min="14" max="14" width="7.140625" customWidth="1"/>
    <col min="15" max="15" width="6" customWidth="1"/>
    <col min="16" max="16" width="3.85546875" customWidth="1"/>
    <col min="17" max="17" width="6" customWidth="1"/>
    <col min="18" max="18" width="4.28515625" style="111" customWidth="1"/>
    <col min="19" max="19" width="5.85546875" customWidth="1"/>
    <col min="20" max="20" width="5" style="111" customWidth="1"/>
    <col min="21" max="21" width="4.42578125" style="124" customWidth="1"/>
    <col min="22" max="22" width="6" customWidth="1"/>
    <col min="23" max="23" width="4.5703125" style="111" customWidth="1"/>
    <col min="24" max="24" width="4.28515625" style="129" customWidth="1"/>
    <col min="25" max="25" width="5.7109375" customWidth="1"/>
    <col min="26" max="26" width="4.42578125" style="111" customWidth="1"/>
    <col min="27" max="27" width="4.7109375" style="129" customWidth="1"/>
    <col min="28" max="28" width="6" customWidth="1"/>
    <col min="29" max="29" width="4" style="111" customWidth="1"/>
    <col min="30" max="30" width="3.5703125" style="129" customWidth="1"/>
    <col min="31" max="31" width="6" customWidth="1"/>
    <col min="32" max="32" width="3.5703125" style="111" customWidth="1"/>
    <col min="33" max="33" width="3.5703125" style="129" customWidth="1"/>
    <col min="34" max="35" width="5.7109375" customWidth="1"/>
  </cols>
  <sheetData>
    <row r="1" spans="1:37" ht="33" customHeight="1" thickBot="1" x14ac:dyDescent="0.3">
      <c r="A1" s="501" t="s">
        <v>162</v>
      </c>
      <c r="B1" s="501"/>
      <c r="C1" s="501"/>
      <c r="D1" s="501"/>
      <c r="E1" s="501"/>
      <c r="F1" s="501"/>
      <c r="G1" s="501"/>
      <c r="H1" s="501"/>
      <c r="I1" s="501"/>
      <c r="J1" s="501"/>
      <c r="K1" s="501"/>
      <c r="L1" s="501"/>
      <c r="M1" s="501"/>
      <c r="N1" s="501"/>
      <c r="O1" s="501"/>
      <c r="P1" s="501"/>
      <c r="Q1" s="501"/>
      <c r="R1" s="501"/>
      <c r="S1" s="501"/>
      <c r="T1" s="501"/>
      <c r="U1" s="501"/>
      <c r="V1" s="501"/>
      <c r="W1" s="501"/>
      <c r="X1" s="501"/>
      <c r="Y1" s="501"/>
      <c r="Z1" s="501"/>
      <c r="AA1" s="501"/>
      <c r="AB1" s="501"/>
      <c r="AC1" s="501"/>
      <c r="AD1" s="501"/>
      <c r="AE1" s="501"/>
      <c r="AF1" s="501"/>
      <c r="AG1" s="501"/>
      <c r="AH1" s="501"/>
      <c r="AI1" s="501"/>
    </row>
    <row r="2" spans="1:37" ht="33.75" customHeight="1" x14ac:dyDescent="0.25">
      <c r="A2" s="502" t="s">
        <v>9</v>
      </c>
      <c r="B2" s="504" t="s">
        <v>5</v>
      </c>
      <c r="C2" s="506" t="s">
        <v>62</v>
      </c>
      <c r="D2" s="507"/>
      <c r="E2" s="508" t="s">
        <v>71</v>
      </c>
      <c r="F2" s="508"/>
      <c r="G2" s="508"/>
      <c r="H2" s="508"/>
      <c r="I2" s="508"/>
      <c r="J2" s="508"/>
      <c r="K2" s="508"/>
      <c r="L2" s="508"/>
      <c r="M2" s="507"/>
      <c r="N2" s="509" t="s">
        <v>65</v>
      </c>
      <c r="O2" s="510"/>
      <c r="P2" s="510"/>
      <c r="Q2" s="510"/>
      <c r="R2" s="510"/>
      <c r="S2" s="510"/>
      <c r="T2" s="510"/>
      <c r="U2" s="510"/>
      <c r="V2" s="510"/>
      <c r="W2" s="510"/>
      <c r="X2" s="510"/>
      <c r="Y2" s="510"/>
      <c r="Z2" s="510"/>
      <c r="AA2" s="510"/>
      <c r="AB2" s="510"/>
      <c r="AC2" s="510"/>
      <c r="AD2" s="510"/>
      <c r="AE2" s="510"/>
      <c r="AF2" s="510"/>
      <c r="AG2" s="510"/>
      <c r="AH2" s="510"/>
      <c r="AI2" s="511"/>
    </row>
    <row r="3" spans="1:37" ht="22.5" customHeight="1" x14ac:dyDescent="0.25">
      <c r="A3" s="503"/>
      <c r="B3" s="505"/>
      <c r="C3" s="455" t="s">
        <v>63</v>
      </c>
      <c r="D3" s="464" t="s">
        <v>64</v>
      </c>
      <c r="E3" s="461" t="s">
        <v>61</v>
      </c>
      <c r="F3" s="458" t="s">
        <v>70</v>
      </c>
      <c r="G3" s="512" t="s">
        <v>67</v>
      </c>
      <c r="H3" s="513"/>
      <c r="I3" s="513"/>
      <c r="J3" s="513"/>
      <c r="K3" s="513"/>
      <c r="L3" s="513"/>
      <c r="M3" s="514"/>
      <c r="N3" s="454" t="s">
        <v>0</v>
      </c>
      <c r="O3" s="454"/>
      <c r="P3" s="515"/>
      <c r="Q3" s="453" t="s">
        <v>1</v>
      </c>
      <c r="R3" s="454"/>
      <c r="S3" s="454"/>
      <c r="T3" s="454"/>
      <c r="U3" s="515"/>
      <c r="V3" s="453" t="s">
        <v>2</v>
      </c>
      <c r="W3" s="454"/>
      <c r="X3" s="454"/>
      <c r="Y3" s="454"/>
      <c r="Z3" s="454"/>
      <c r="AA3" s="454"/>
      <c r="AB3" s="453" t="s">
        <v>3</v>
      </c>
      <c r="AC3" s="454"/>
      <c r="AD3" s="454"/>
      <c r="AE3" s="454"/>
      <c r="AF3" s="454"/>
      <c r="AG3" s="454"/>
      <c r="AH3" s="454"/>
      <c r="AI3" s="515"/>
    </row>
    <row r="4" spans="1:37" ht="23.25" customHeight="1" x14ac:dyDescent="0.25">
      <c r="A4" s="503"/>
      <c r="B4" s="505"/>
      <c r="C4" s="456"/>
      <c r="D4" s="465"/>
      <c r="E4" s="462"/>
      <c r="F4" s="459"/>
      <c r="G4" s="455" t="s">
        <v>75</v>
      </c>
      <c r="H4" s="516" t="s">
        <v>68</v>
      </c>
      <c r="I4" s="517"/>
      <c r="J4" s="455" t="s">
        <v>116</v>
      </c>
      <c r="K4" s="455" t="s">
        <v>69</v>
      </c>
      <c r="L4" s="467" t="s">
        <v>66</v>
      </c>
      <c r="M4" s="479" t="s">
        <v>58</v>
      </c>
      <c r="N4" s="51" t="s">
        <v>4</v>
      </c>
      <c r="O4" s="476" t="s">
        <v>121</v>
      </c>
      <c r="P4" s="485"/>
      <c r="Q4" s="482" t="s">
        <v>122</v>
      </c>
      <c r="R4" s="483"/>
      <c r="S4" s="476" t="s">
        <v>123</v>
      </c>
      <c r="T4" s="476"/>
      <c r="U4" s="485"/>
      <c r="V4" s="482" t="s">
        <v>125</v>
      </c>
      <c r="W4" s="476"/>
      <c r="X4" s="483"/>
      <c r="Y4" s="476" t="s">
        <v>126</v>
      </c>
      <c r="Z4" s="476"/>
      <c r="AA4" s="476"/>
      <c r="AB4" s="482" t="s">
        <v>127</v>
      </c>
      <c r="AC4" s="476"/>
      <c r="AD4" s="483"/>
      <c r="AE4" s="484" t="s">
        <v>161</v>
      </c>
      <c r="AF4" s="476"/>
      <c r="AG4" s="476"/>
      <c r="AH4" s="476"/>
      <c r="AI4" s="485"/>
      <c r="AK4" s="68"/>
    </row>
    <row r="5" spans="1:37" ht="10.5" customHeight="1" x14ac:dyDescent="0.25">
      <c r="A5" s="503"/>
      <c r="B5" s="505"/>
      <c r="C5" s="456"/>
      <c r="D5" s="465"/>
      <c r="E5" s="462"/>
      <c r="F5" s="459"/>
      <c r="G5" s="456"/>
      <c r="H5" s="473" t="s">
        <v>148</v>
      </c>
      <c r="I5" s="473" t="s">
        <v>149</v>
      </c>
      <c r="J5" s="456"/>
      <c r="K5" s="456"/>
      <c r="L5" s="468"/>
      <c r="M5" s="480"/>
      <c r="N5" s="488" t="s">
        <v>124</v>
      </c>
      <c r="O5" s="488"/>
      <c r="P5" s="489"/>
      <c r="Q5" s="451" t="s">
        <v>124</v>
      </c>
      <c r="R5" s="486"/>
      <c r="S5" s="486"/>
      <c r="T5" s="486"/>
      <c r="U5" s="487"/>
      <c r="V5" s="451" t="s">
        <v>124</v>
      </c>
      <c r="W5" s="486"/>
      <c r="X5" s="486"/>
      <c r="Y5" s="486"/>
      <c r="Z5" s="486"/>
      <c r="AA5" s="486"/>
      <c r="AB5" s="451" t="s">
        <v>130</v>
      </c>
      <c r="AC5" s="486"/>
      <c r="AD5" s="486"/>
      <c r="AE5" s="486"/>
      <c r="AF5" s="486"/>
      <c r="AG5" s="486"/>
      <c r="AH5" s="486"/>
      <c r="AI5" s="487"/>
      <c r="AJ5" s="68"/>
      <c r="AK5" s="68"/>
    </row>
    <row r="6" spans="1:37" x14ac:dyDescent="0.25">
      <c r="A6" s="503"/>
      <c r="B6" s="505"/>
      <c r="C6" s="456"/>
      <c r="D6" s="465"/>
      <c r="E6" s="462"/>
      <c r="F6" s="459"/>
      <c r="G6" s="456"/>
      <c r="H6" s="474"/>
      <c r="I6" s="474"/>
      <c r="J6" s="456"/>
      <c r="K6" s="456"/>
      <c r="L6" s="468"/>
      <c r="M6" s="480"/>
      <c r="N6" s="48">
        <v>17</v>
      </c>
      <c r="O6" s="40">
        <v>22</v>
      </c>
      <c r="P6" s="47">
        <v>2</v>
      </c>
      <c r="Q6" s="451">
        <v>17</v>
      </c>
      <c r="R6" s="452"/>
      <c r="S6" s="486">
        <v>22</v>
      </c>
      <c r="T6" s="477"/>
      <c r="U6" s="120">
        <v>2</v>
      </c>
      <c r="V6" s="451">
        <v>16</v>
      </c>
      <c r="W6" s="477"/>
      <c r="X6" s="138">
        <v>1</v>
      </c>
      <c r="Y6" s="486">
        <v>23</v>
      </c>
      <c r="Z6" s="477"/>
      <c r="AA6" s="125">
        <v>1</v>
      </c>
      <c r="AB6" s="451">
        <v>16</v>
      </c>
      <c r="AC6" s="477"/>
      <c r="AD6" s="133">
        <v>1</v>
      </c>
      <c r="AE6" s="486">
        <v>14</v>
      </c>
      <c r="AF6" s="477"/>
      <c r="AG6" s="130">
        <v>1</v>
      </c>
      <c r="AH6" s="1">
        <v>4</v>
      </c>
      <c r="AI6" s="47">
        <v>6</v>
      </c>
      <c r="AK6" s="68"/>
    </row>
    <row r="7" spans="1:37" ht="35.25" customHeight="1" x14ac:dyDescent="0.25">
      <c r="A7" s="503"/>
      <c r="B7" s="505"/>
      <c r="C7" s="456"/>
      <c r="D7" s="465"/>
      <c r="E7" s="462"/>
      <c r="F7" s="459"/>
      <c r="G7" s="456"/>
      <c r="H7" s="474"/>
      <c r="I7" s="474"/>
      <c r="J7" s="456"/>
      <c r="K7" s="456"/>
      <c r="L7" s="468"/>
      <c r="M7" s="480"/>
      <c r="N7" s="75"/>
      <c r="O7" s="76"/>
      <c r="P7" s="77" t="s">
        <v>120</v>
      </c>
      <c r="Q7" s="78"/>
      <c r="R7" s="116" t="s">
        <v>119</v>
      </c>
      <c r="S7" s="76"/>
      <c r="T7" s="112" t="s">
        <v>119</v>
      </c>
      <c r="U7" s="121" t="s">
        <v>120</v>
      </c>
      <c r="V7" s="76"/>
      <c r="W7" s="113" t="s">
        <v>119</v>
      </c>
      <c r="X7" s="139" t="s">
        <v>120</v>
      </c>
      <c r="Y7" s="76"/>
      <c r="Z7" s="108" t="s">
        <v>119</v>
      </c>
      <c r="AA7" s="126" t="s">
        <v>120</v>
      </c>
      <c r="AB7" s="80"/>
      <c r="AC7" s="112" t="s">
        <v>119</v>
      </c>
      <c r="AD7" s="134" t="s">
        <v>120</v>
      </c>
      <c r="AE7" s="81"/>
      <c r="AF7" s="112" t="s">
        <v>119</v>
      </c>
      <c r="AG7" s="126" t="s">
        <v>120</v>
      </c>
      <c r="AH7" s="79" t="s">
        <v>128</v>
      </c>
      <c r="AI7" s="82" t="s">
        <v>129</v>
      </c>
      <c r="AK7" s="68"/>
    </row>
    <row r="8" spans="1:37" ht="16.5" customHeight="1" thickBot="1" x14ac:dyDescent="0.3">
      <c r="A8" s="74"/>
      <c r="B8" s="41"/>
      <c r="C8" s="457"/>
      <c r="D8" s="466"/>
      <c r="E8" s="463"/>
      <c r="F8" s="460"/>
      <c r="G8" s="457"/>
      <c r="H8" s="475"/>
      <c r="I8" s="475"/>
      <c r="J8" s="457"/>
      <c r="K8" s="457"/>
      <c r="L8" s="469"/>
      <c r="M8" s="481"/>
      <c r="N8" s="478" t="s">
        <v>131</v>
      </c>
      <c r="O8" s="471"/>
      <c r="P8" s="472"/>
      <c r="Q8" s="470" t="s">
        <v>131</v>
      </c>
      <c r="R8" s="471"/>
      <c r="S8" s="471"/>
      <c r="T8" s="471"/>
      <c r="U8" s="472"/>
      <c r="V8" s="470" t="s">
        <v>131</v>
      </c>
      <c r="W8" s="471"/>
      <c r="X8" s="471"/>
      <c r="Y8" s="471"/>
      <c r="Z8" s="471"/>
      <c r="AA8" s="472"/>
      <c r="AB8" s="470" t="s">
        <v>132</v>
      </c>
      <c r="AC8" s="471"/>
      <c r="AD8" s="471"/>
      <c r="AE8" s="471"/>
      <c r="AF8" s="471"/>
      <c r="AG8" s="471"/>
      <c r="AH8" s="471"/>
      <c r="AI8" s="472"/>
      <c r="AJ8" s="158">
        <v>5940</v>
      </c>
      <c r="AK8" s="68"/>
    </row>
    <row r="9" spans="1:37" ht="15.75" thickBot="1" x14ac:dyDescent="0.3">
      <c r="A9" s="16" t="s">
        <v>6</v>
      </c>
      <c r="B9" s="17" t="s">
        <v>7</v>
      </c>
      <c r="C9" s="18" t="s">
        <v>105</v>
      </c>
      <c r="D9" s="99" t="s">
        <v>85</v>
      </c>
      <c r="E9" s="153">
        <f ca="1">SUM(F9,G9)</f>
        <v>1476</v>
      </c>
      <c r="F9" s="45">
        <f ca="1">SUM(F10,F22)</f>
        <v>0</v>
      </c>
      <c r="G9" s="12">
        <f t="shared" ref="G9:O9" ca="1" si="0">SUM(G10+G22)</f>
        <v>1476</v>
      </c>
      <c r="H9" s="378">
        <f t="shared" si="0"/>
        <v>1476</v>
      </c>
      <c r="I9" s="12">
        <f t="shared" ca="1" si="0"/>
        <v>729</v>
      </c>
      <c r="J9" s="12">
        <f t="shared" ca="1" si="0"/>
        <v>0</v>
      </c>
      <c r="K9" s="12">
        <f t="shared" ca="1" si="0"/>
        <v>0</v>
      </c>
      <c r="L9" s="12">
        <f t="shared" ca="1" si="0"/>
        <v>48</v>
      </c>
      <c r="M9" s="52">
        <f t="shared" ca="1" si="0"/>
        <v>24</v>
      </c>
      <c r="N9" s="85">
        <f>SUM(N10+N21)</f>
        <v>508</v>
      </c>
      <c r="O9" s="38">
        <f t="shared" si="0"/>
        <v>792</v>
      </c>
      <c r="P9" s="15">
        <v>72</v>
      </c>
      <c r="Q9" s="14">
        <f t="shared" ref="Q9:AI9" si="1">SUM(Q10+Q22)</f>
        <v>72</v>
      </c>
      <c r="R9" s="117">
        <f t="shared" si="1"/>
        <v>0</v>
      </c>
      <c r="S9" s="45">
        <f t="shared" si="1"/>
        <v>0</v>
      </c>
      <c r="T9" s="109">
        <f t="shared" si="1"/>
        <v>0</v>
      </c>
      <c r="U9" s="122">
        <f t="shared" si="1"/>
        <v>0</v>
      </c>
      <c r="V9" s="44">
        <f t="shared" si="1"/>
        <v>0</v>
      </c>
      <c r="W9" s="109">
        <f t="shared" si="1"/>
        <v>0</v>
      </c>
      <c r="X9" s="137">
        <f t="shared" si="1"/>
        <v>0</v>
      </c>
      <c r="Y9" s="45">
        <f t="shared" si="1"/>
        <v>0</v>
      </c>
      <c r="Z9" s="109">
        <f t="shared" si="1"/>
        <v>0</v>
      </c>
      <c r="AA9" s="127">
        <f t="shared" si="1"/>
        <v>0</v>
      </c>
      <c r="AB9" s="14">
        <f t="shared" si="1"/>
        <v>0</v>
      </c>
      <c r="AC9" s="109">
        <f t="shared" si="1"/>
        <v>0</v>
      </c>
      <c r="AD9" s="135">
        <f t="shared" si="1"/>
        <v>0</v>
      </c>
      <c r="AE9" s="45">
        <f t="shared" si="1"/>
        <v>0</v>
      </c>
      <c r="AF9" s="109">
        <f t="shared" si="1"/>
        <v>0</v>
      </c>
      <c r="AG9" s="131">
        <f t="shared" si="1"/>
        <v>0</v>
      </c>
      <c r="AH9" s="45">
        <f t="shared" si="1"/>
        <v>0</v>
      </c>
      <c r="AI9" s="15">
        <f t="shared" si="1"/>
        <v>0</v>
      </c>
      <c r="AK9" s="68"/>
    </row>
    <row r="10" spans="1:37" ht="24" x14ac:dyDescent="0.25">
      <c r="A10" s="86" t="s">
        <v>8</v>
      </c>
      <c r="B10" s="87" t="s">
        <v>10</v>
      </c>
      <c r="C10" s="88" t="s">
        <v>104</v>
      </c>
      <c r="D10" s="100" t="s">
        <v>81</v>
      </c>
      <c r="E10" s="102">
        <f t="shared" ref="E10:AI10" si="2">SUM(E11:E21)</f>
        <v>1140</v>
      </c>
      <c r="F10" s="95">
        <f t="shared" si="2"/>
        <v>0</v>
      </c>
      <c r="G10" s="89">
        <f t="shared" si="2"/>
        <v>1140</v>
      </c>
      <c r="H10" s="445">
        <f t="shared" si="2"/>
        <v>1092</v>
      </c>
      <c r="I10" s="90">
        <f t="shared" si="2"/>
        <v>629</v>
      </c>
      <c r="J10" s="90">
        <f t="shared" si="2"/>
        <v>0</v>
      </c>
      <c r="K10" s="90">
        <f t="shared" si="2"/>
        <v>0</v>
      </c>
      <c r="L10" s="90">
        <f t="shared" si="2"/>
        <v>66</v>
      </c>
      <c r="M10" s="91">
        <f t="shared" si="2"/>
        <v>24</v>
      </c>
      <c r="N10" s="115">
        <f t="shared" si="2"/>
        <v>508</v>
      </c>
      <c r="O10" s="106">
        <f t="shared" si="2"/>
        <v>584</v>
      </c>
      <c r="P10" s="92">
        <f t="shared" si="2"/>
        <v>72</v>
      </c>
      <c r="Q10" s="93">
        <f t="shared" si="2"/>
        <v>0</v>
      </c>
      <c r="R10" s="118">
        <f t="shared" si="2"/>
        <v>0</v>
      </c>
      <c r="S10" s="94">
        <f t="shared" si="2"/>
        <v>0</v>
      </c>
      <c r="T10" s="110">
        <f t="shared" si="2"/>
        <v>0</v>
      </c>
      <c r="U10" s="123">
        <f t="shared" si="2"/>
        <v>0</v>
      </c>
      <c r="V10" s="93">
        <f t="shared" si="2"/>
        <v>0</v>
      </c>
      <c r="W10" s="110">
        <f t="shared" si="2"/>
        <v>0</v>
      </c>
      <c r="X10" s="140">
        <f t="shared" si="2"/>
        <v>0</v>
      </c>
      <c r="Y10" s="94">
        <f t="shared" si="2"/>
        <v>0</v>
      </c>
      <c r="Z10" s="114">
        <f t="shared" si="2"/>
        <v>0</v>
      </c>
      <c r="AA10" s="128">
        <f t="shared" si="2"/>
        <v>0</v>
      </c>
      <c r="AB10" s="95">
        <f t="shared" si="2"/>
        <v>0</v>
      </c>
      <c r="AC10" s="114">
        <f t="shared" si="2"/>
        <v>0</v>
      </c>
      <c r="AD10" s="136">
        <f t="shared" si="2"/>
        <v>0</v>
      </c>
      <c r="AE10" s="92">
        <f t="shared" si="2"/>
        <v>0</v>
      </c>
      <c r="AF10" s="114">
        <f t="shared" si="2"/>
        <v>0</v>
      </c>
      <c r="AG10" s="132">
        <f t="shared" si="2"/>
        <v>0</v>
      </c>
      <c r="AH10" s="95">
        <f t="shared" si="2"/>
        <v>0</v>
      </c>
      <c r="AI10" s="107">
        <f t="shared" si="2"/>
        <v>0</v>
      </c>
      <c r="AJ10" s="68"/>
    </row>
    <row r="11" spans="1:37" ht="15.75" x14ac:dyDescent="0.25">
      <c r="A11" s="71" t="s">
        <v>72</v>
      </c>
      <c r="B11" s="165" t="s">
        <v>11</v>
      </c>
      <c r="C11" s="166"/>
      <c r="D11" s="167" t="s">
        <v>79</v>
      </c>
      <c r="E11" s="168">
        <f t="shared" ref="E11:E21" si="3">SUM(F11,G11)</f>
        <v>39</v>
      </c>
      <c r="F11" s="64"/>
      <c r="G11" s="5">
        <v>39</v>
      </c>
      <c r="H11" s="5">
        <v>39</v>
      </c>
      <c r="I11" s="22">
        <v>20</v>
      </c>
      <c r="J11" s="22"/>
      <c r="K11" s="42"/>
      <c r="L11" s="23">
        <v>12</v>
      </c>
      <c r="M11" s="57">
        <v>6</v>
      </c>
      <c r="N11" s="196">
        <v>22</v>
      </c>
      <c r="O11" s="197">
        <v>17</v>
      </c>
      <c r="P11" s="198">
        <v>18</v>
      </c>
      <c r="Q11" s="199"/>
      <c r="R11" s="200"/>
      <c r="S11" s="201"/>
      <c r="T11" s="202"/>
      <c r="U11" s="203"/>
      <c r="V11" s="204"/>
      <c r="W11" s="202"/>
      <c r="X11" s="205"/>
      <c r="Y11" s="201"/>
      <c r="Z11" s="206"/>
      <c r="AA11" s="207"/>
      <c r="AB11" s="201"/>
      <c r="AC11" s="208"/>
      <c r="AD11" s="205"/>
      <c r="AE11" s="209"/>
      <c r="AF11" s="210"/>
      <c r="AG11" s="211"/>
      <c r="AH11" s="212"/>
      <c r="AI11" s="213"/>
    </row>
    <row r="12" spans="1:37" ht="15.75" x14ac:dyDescent="0.25">
      <c r="A12" s="71" t="s">
        <v>73</v>
      </c>
      <c r="B12" s="165" t="s">
        <v>12</v>
      </c>
      <c r="C12" s="166" t="s">
        <v>77</v>
      </c>
      <c r="D12" s="167"/>
      <c r="E12" s="168">
        <f t="shared" si="3"/>
        <v>123</v>
      </c>
      <c r="F12" s="64"/>
      <c r="G12" s="5">
        <v>123</v>
      </c>
      <c r="H12" s="5">
        <v>117</v>
      </c>
      <c r="I12" s="23">
        <v>60</v>
      </c>
      <c r="J12" s="23"/>
      <c r="K12" s="42"/>
      <c r="L12" s="23">
        <v>6</v>
      </c>
      <c r="M12" s="57"/>
      <c r="N12" s="214">
        <v>66</v>
      </c>
      <c r="O12" s="215">
        <v>51</v>
      </c>
      <c r="P12" s="212"/>
      <c r="Q12" s="199"/>
      <c r="R12" s="200"/>
      <c r="S12" s="201"/>
      <c r="T12" s="202"/>
      <c r="U12" s="203"/>
      <c r="V12" s="204"/>
      <c r="W12" s="202"/>
      <c r="X12" s="205"/>
      <c r="Y12" s="201"/>
      <c r="Z12" s="206"/>
      <c r="AA12" s="207"/>
      <c r="AB12" s="201"/>
      <c r="AC12" s="208"/>
      <c r="AD12" s="205"/>
      <c r="AE12" s="209"/>
      <c r="AF12" s="210"/>
      <c r="AG12" s="211"/>
      <c r="AH12" s="212"/>
      <c r="AI12" s="213"/>
    </row>
    <row r="13" spans="1:37" s="422" customFormat="1" ht="15.75" x14ac:dyDescent="0.25">
      <c r="A13" s="71" t="s">
        <v>14</v>
      </c>
      <c r="B13" s="165" t="s">
        <v>206</v>
      </c>
      <c r="C13" s="166"/>
      <c r="D13" s="167"/>
      <c r="E13" s="168">
        <v>39</v>
      </c>
      <c r="F13" s="421"/>
      <c r="G13" s="5">
        <v>39</v>
      </c>
      <c r="H13" s="5">
        <v>39</v>
      </c>
      <c r="I13" s="23">
        <v>20</v>
      </c>
      <c r="J13" s="23"/>
      <c r="K13" s="42"/>
      <c r="L13" s="23"/>
      <c r="M13" s="57"/>
      <c r="N13" s="214">
        <v>19</v>
      </c>
      <c r="O13" s="215">
        <v>20</v>
      </c>
      <c r="P13" s="212"/>
      <c r="Q13" s="199"/>
      <c r="R13" s="200"/>
      <c r="S13" s="201"/>
      <c r="T13" s="202"/>
      <c r="U13" s="203"/>
      <c r="V13" s="204"/>
      <c r="W13" s="202"/>
      <c r="X13" s="205"/>
      <c r="Y13" s="201"/>
      <c r="Z13" s="206"/>
      <c r="AA13" s="207"/>
      <c r="AB13" s="201"/>
      <c r="AC13" s="208"/>
      <c r="AD13" s="205"/>
      <c r="AE13" s="209"/>
      <c r="AF13" s="210"/>
      <c r="AG13" s="211"/>
      <c r="AH13" s="212"/>
      <c r="AI13" s="213"/>
    </row>
    <row r="14" spans="1:37" ht="15.75" x14ac:dyDescent="0.25">
      <c r="A14" s="71" t="s">
        <v>15</v>
      </c>
      <c r="B14" s="165" t="s">
        <v>13</v>
      </c>
      <c r="C14" s="166" t="s">
        <v>77</v>
      </c>
      <c r="D14" s="167"/>
      <c r="E14" s="168">
        <f t="shared" si="3"/>
        <v>123</v>
      </c>
      <c r="F14" s="64"/>
      <c r="G14" s="5">
        <v>123</v>
      </c>
      <c r="H14" s="5">
        <v>117</v>
      </c>
      <c r="I14" s="23">
        <v>88</v>
      </c>
      <c r="J14" s="23"/>
      <c r="K14" s="42"/>
      <c r="L14" s="23">
        <v>6</v>
      </c>
      <c r="M14" s="57"/>
      <c r="N14" s="214">
        <v>51</v>
      </c>
      <c r="O14" s="215">
        <v>66</v>
      </c>
      <c r="P14" s="212"/>
      <c r="Q14" s="199"/>
      <c r="R14" s="200"/>
      <c r="S14" s="201"/>
      <c r="T14" s="202"/>
      <c r="U14" s="203"/>
      <c r="V14" s="204"/>
      <c r="W14" s="202"/>
      <c r="X14" s="205"/>
      <c r="Y14" s="201"/>
      <c r="Z14" s="206"/>
      <c r="AA14" s="207"/>
      <c r="AB14" s="201"/>
      <c r="AC14" s="208"/>
      <c r="AD14" s="205"/>
      <c r="AE14" s="209"/>
      <c r="AF14" s="210"/>
      <c r="AG14" s="211"/>
      <c r="AH14" s="212"/>
      <c r="AI14" s="213"/>
    </row>
    <row r="15" spans="1:37" ht="15.75" x14ac:dyDescent="0.25">
      <c r="A15" s="71" t="s">
        <v>17</v>
      </c>
      <c r="B15" s="169" t="s">
        <v>94</v>
      </c>
      <c r="C15" s="170"/>
      <c r="D15" s="167" t="s">
        <v>79</v>
      </c>
      <c r="E15" s="168">
        <f t="shared" si="3"/>
        <v>246</v>
      </c>
      <c r="F15" s="64"/>
      <c r="G15" s="5">
        <v>246</v>
      </c>
      <c r="H15" s="5">
        <v>234</v>
      </c>
      <c r="I15" s="23">
        <v>134</v>
      </c>
      <c r="J15" s="23"/>
      <c r="K15" s="42"/>
      <c r="L15" s="23">
        <v>12</v>
      </c>
      <c r="M15" s="57">
        <v>6</v>
      </c>
      <c r="N15" s="214">
        <v>68</v>
      </c>
      <c r="O15" s="197">
        <v>166</v>
      </c>
      <c r="P15" s="216">
        <v>18</v>
      </c>
      <c r="Q15" s="199"/>
      <c r="R15" s="200"/>
      <c r="S15" s="201"/>
      <c r="T15" s="202"/>
      <c r="U15" s="203"/>
      <c r="V15" s="204"/>
      <c r="W15" s="202"/>
      <c r="X15" s="205"/>
      <c r="Y15" s="201"/>
      <c r="Z15" s="206"/>
      <c r="AA15" s="207"/>
      <c r="AB15" s="201"/>
      <c r="AC15" s="208"/>
      <c r="AD15" s="205"/>
      <c r="AE15" s="209"/>
      <c r="AF15" s="210"/>
      <c r="AG15" s="211"/>
      <c r="AH15" s="212"/>
      <c r="AI15" s="213"/>
    </row>
    <row r="16" spans="1:37" s="422" customFormat="1" ht="15.75" x14ac:dyDescent="0.25">
      <c r="A16" s="71" t="s">
        <v>20</v>
      </c>
      <c r="B16" s="176" t="s">
        <v>93</v>
      </c>
      <c r="C16" s="31"/>
      <c r="D16" s="167" t="s">
        <v>79</v>
      </c>
      <c r="E16" s="168">
        <v>168</v>
      </c>
      <c r="F16" s="67"/>
      <c r="G16" s="5">
        <v>168</v>
      </c>
      <c r="H16" s="177">
        <v>156</v>
      </c>
      <c r="I16" s="22">
        <v>78</v>
      </c>
      <c r="J16" s="22"/>
      <c r="K16" s="9"/>
      <c r="L16" s="22">
        <v>12</v>
      </c>
      <c r="M16" s="56">
        <v>6</v>
      </c>
      <c r="N16" s="247">
        <v>68</v>
      </c>
      <c r="O16" s="248">
        <v>88</v>
      </c>
      <c r="P16" s="198">
        <v>18</v>
      </c>
      <c r="Q16" s="199"/>
      <c r="R16" s="200"/>
      <c r="S16" s="201"/>
      <c r="T16" s="202"/>
      <c r="U16" s="203"/>
      <c r="V16" s="204"/>
      <c r="W16" s="202"/>
      <c r="X16" s="205"/>
      <c r="Y16" s="201"/>
      <c r="Z16" s="206"/>
      <c r="AA16" s="207"/>
      <c r="AB16" s="201"/>
      <c r="AC16" s="208"/>
      <c r="AD16" s="205"/>
      <c r="AE16" s="209"/>
      <c r="AF16" s="210"/>
      <c r="AG16" s="211"/>
      <c r="AH16" s="212"/>
      <c r="AI16" s="213"/>
    </row>
    <row r="17" spans="1:37" s="422" customFormat="1" ht="15.75" x14ac:dyDescent="0.25">
      <c r="A17" s="71" t="s">
        <v>23</v>
      </c>
      <c r="B17" s="165" t="s">
        <v>90</v>
      </c>
      <c r="C17" s="166"/>
      <c r="D17" s="167" t="s">
        <v>79</v>
      </c>
      <c r="E17" s="168">
        <v>129</v>
      </c>
      <c r="F17" s="64"/>
      <c r="G17" s="5">
        <v>129</v>
      </c>
      <c r="H17" s="5">
        <v>117</v>
      </c>
      <c r="I17" s="23">
        <v>60</v>
      </c>
      <c r="J17" s="23"/>
      <c r="K17" s="42"/>
      <c r="L17" s="23">
        <v>12</v>
      </c>
      <c r="M17" s="57">
        <v>6</v>
      </c>
      <c r="N17" s="256">
        <v>51</v>
      </c>
      <c r="O17" s="197">
        <v>66</v>
      </c>
      <c r="P17" s="198">
        <v>18</v>
      </c>
      <c r="Q17" s="199"/>
      <c r="R17" s="200"/>
      <c r="S17" s="201"/>
      <c r="T17" s="202"/>
      <c r="U17" s="203"/>
      <c r="V17" s="204"/>
      <c r="W17" s="202"/>
      <c r="X17" s="205"/>
      <c r="Y17" s="201"/>
      <c r="Z17" s="206"/>
      <c r="AA17" s="207"/>
      <c r="AB17" s="201"/>
      <c r="AC17" s="208"/>
      <c r="AD17" s="205"/>
      <c r="AE17" s="209"/>
      <c r="AF17" s="210"/>
      <c r="AG17" s="211"/>
      <c r="AH17" s="212"/>
      <c r="AI17" s="213"/>
    </row>
    <row r="18" spans="1:37" ht="15.75" x14ac:dyDescent="0.25">
      <c r="A18" s="141" t="s">
        <v>74</v>
      </c>
      <c r="B18" s="165" t="s">
        <v>16</v>
      </c>
      <c r="C18" s="166" t="s">
        <v>77</v>
      </c>
      <c r="D18" s="167"/>
      <c r="E18" s="168">
        <f t="shared" si="3"/>
        <v>78</v>
      </c>
      <c r="F18" s="64"/>
      <c r="G18" s="5">
        <v>78</v>
      </c>
      <c r="H18" s="5">
        <v>78</v>
      </c>
      <c r="I18" s="23">
        <v>32</v>
      </c>
      <c r="J18" s="23"/>
      <c r="K18" s="42"/>
      <c r="L18" s="23">
        <v>6</v>
      </c>
      <c r="M18" s="57"/>
      <c r="N18" s="214">
        <v>78</v>
      </c>
      <c r="O18" s="215"/>
      <c r="P18" s="212"/>
      <c r="Q18" s="199"/>
      <c r="R18" s="200"/>
      <c r="S18" s="201"/>
      <c r="T18" s="202"/>
      <c r="U18" s="203"/>
      <c r="V18" s="204"/>
      <c r="W18" s="202"/>
      <c r="X18" s="205"/>
      <c r="Y18" s="201"/>
      <c r="Z18" s="206"/>
      <c r="AA18" s="207"/>
      <c r="AB18" s="201"/>
      <c r="AC18" s="208"/>
      <c r="AD18" s="205"/>
      <c r="AE18" s="209"/>
      <c r="AF18" s="210"/>
      <c r="AG18" s="211"/>
      <c r="AH18" s="212"/>
      <c r="AI18" s="213"/>
    </row>
    <row r="19" spans="1:37" ht="15.75" x14ac:dyDescent="0.25">
      <c r="A19" s="175" t="s">
        <v>24</v>
      </c>
      <c r="B19" s="165" t="s">
        <v>18</v>
      </c>
      <c r="C19" s="171" t="s">
        <v>95</v>
      </c>
      <c r="D19" s="167"/>
      <c r="E19" s="168">
        <f t="shared" si="3"/>
        <v>117</v>
      </c>
      <c r="F19" s="64"/>
      <c r="G19" s="5">
        <f t="shared" ref="G19:G21" si="4">SUM(N19:P19)</f>
        <v>117</v>
      </c>
      <c r="H19" s="5">
        <v>117</v>
      </c>
      <c r="I19" s="23">
        <v>107</v>
      </c>
      <c r="J19" s="49"/>
      <c r="K19" s="42"/>
      <c r="L19" s="23"/>
      <c r="M19" s="57"/>
      <c r="N19" s="383">
        <v>63</v>
      </c>
      <c r="O19" s="215">
        <v>54</v>
      </c>
      <c r="P19" s="212"/>
      <c r="Q19" s="199"/>
      <c r="R19" s="200"/>
      <c r="S19" s="201"/>
      <c r="T19" s="202"/>
      <c r="U19" s="203"/>
      <c r="V19" s="204"/>
      <c r="W19" s="202"/>
      <c r="X19" s="205"/>
      <c r="Y19" s="201"/>
      <c r="Z19" s="206"/>
      <c r="AA19" s="207"/>
      <c r="AB19" s="201"/>
      <c r="AC19" s="208"/>
      <c r="AD19" s="205"/>
      <c r="AE19" s="209"/>
      <c r="AF19" s="210"/>
      <c r="AG19" s="211"/>
      <c r="AH19" s="212"/>
      <c r="AI19" s="213"/>
    </row>
    <row r="20" spans="1:37" ht="15.75" x14ac:dyDescent="0.25">
      <c r="A20" s="71" t="s">
        <v>25</v>
      </c>
      <c r="B20" s="165" t="s">
        <v>19</v>
      </c>
      <c r="C20" s="166"/>
      <c r="D20" s="167"/>
      <c r="E20" s="168">
        <v>39</v>
      </c>
      <c r="F20" s="64"/>
      <c r="G20" s="5">
        <v>39</v>
      </c>
      <c r="H20" s="5">
        <v>39</v>
      </c>
      <c r="I20" s="23">
        <v>15</v>
      </c>
      <c r="J20" s="23"/>
      <c r="K20" s="42"/>
      <c r="L20" s="23"/>
      <c r="M20" s="57"/>
      <c r="N20" s="214">
        <v>22</v>
      </c>
      <c r="O20" s="215">
        <v>17</v>
      </c>
      <c r="P20" s="212"/>
      <c r="Q20" s="199"/>
      <c r="R20" s="200"/>
      <c r="S20" s="201"/>
      <c r="T20" s="202"/>
      <c r="U20" s="203"/>
      <c r="V20" s="204"/>
      <c r="W20" s="202"/>
      <c r="X20" s="205"/>
      <c r="Y20" s="201"/>
      <c r="Z20" s="206"/>
      <c r="AA20" s="207"/>
      <c r="AB20" s="201"/>
      <c r="AC20" s="208"/>
      <c r="AD20" s="205"/>
      <c r="AE20" s="209"/>
      <c r="AF20" s="210"/>
      <c r="AG20" s="211"/>
      <c r="AH20" s="212"/>
      <c r="AI20" s="213"/>
    </row>
    <row r="21" spans="1:37" ht="16.5" thickBot="1" x14ac:dyDescent="0.3">
      <c r="A21" s="71" t="s">
        <v>27</v>
      </c>
      <c r="B21" s="172" t="s">
        <v>21</v>
      </c>
      <c r="C21" s="173" t="s">
        <v>96</v>
      </c>
      <c r="D21" s="174"/>
      <c r="E21" s="168">
        <f t="shared" si="3"/>
        <v>39</v>
      </c>
      <c r="F21" s="65"/>
      <c r="G21" s="5">
        <f t="shared" si="4"/>
        <v>39</v>
      </c>
      <c r="H21" s="43">
        <v>39</v>
      </c>
      <c r="I21" s="24">
        <v>15</v>
      </c>
      <c r="J21" s="24"/>
      <c r="K21" s="8"/>
      <c r="L21" s="24"/>
      <c r="M21" s="58"/>
      <c r="N21" s="217"/>
      <c r="O21" s="384">
        <v>39</v>
      </c>
      <c r="P21" s="218"/>
      <c r="Q21" s="219"/>
      <c r="R21" s="220"/>
      <c r="S21" s="221"/>
      <c r="T21" s="222"/>
      <c r="U21" s="223"/>
      <c r="V21" s="224"/>
      <c r="W21" s="222"/>
      <c r="X21" s="225"/>
      <c r="Y21" s="221"/>
      <c r="Z21" s="226"/>
      <c r="AA21" s="227"/>
      <c r="AB21" s="228"/>
      <c r="AC21" s="229"/>
      <c r="AD21" s="230"/>
      <c r="AE21" s="231"/>
      <c r="AF21" s="232"/>
      <c r="AG21" s="233"/>
      <c r="AH21" s="234"/>
      <c r="AI21" s="235"/>
    </row>
    <row r="22" spans="1:37" ht="16.5" thickBot="1" x14ac:dyDescent="0.3">
      <c r="A22" s="536" t="s">
        <v>22</v>
      </c>
      <c r="B22" s="537"/>
      <c r="C22" s="18" t="s">
        <v>104</v>
      </c>
      <c r="D22" s="52" t="s">
        <v>81</v>
      </c>
      <c r="E22" s="103">
        <f ca="1">SUM(E16:E38)</f>
        <v>551</v>
      </c>
      <c r="F22" s="45">
        <f ca="1">SUM(F16:F38)</f>
        <v>0</v>
      </c>
      <c r="G22" s="12">
        <f ca="1">SUM(G16:G38)</f>
        <v>551</v>
      </c>
      <c r="H22" s="378">
        <v>384</v>
      </c>
      <c r="I22" s="13">
        <f t="shared" ref="I22:M22" ca="1" si="5">SUM(I16:I38)</f>
        <v>210</v>
      </c>
      <c r="J22" s="13">
        <f t="shared" ca="1" si="5"/>
        <v>0</v>
      </c>
      <c r="K22" s="13">
        <f t="shared" ca="1" si="5"/>
        <v>0</v>
      </c>
      <c r="L22" s="13">
        <f t="shared" ca="1" si="5"/>
        <v>24</v>
      </c>
      <c r="M22" s="52">
        <f t="shared" ca="1" si="5"/>
        <v>12</v>
      </c>
      <c r="N22" s="236">
        <f>SUM(N23:N27)</f>
        <v>104</v>
      </c>
      <c r="O22" s="237">
        <f>SUM(O23:O27)</f>
        <v>208</v>
      </c>
      <c r="P22" s="237">
        <f ca="1">SUM(P16:P27)</f>
        <v>36</v>
      </c>
      <c r="Q22" s="238">
        <f t="shared" ref="Q22:AI22" si="6">SUM(Q23:Q27)</f>
        <v>72</v>
      </c>
      <c r="R22" s="239">
        <f t="shared" si="6"/>
        <v>0</v>
      </c>
      <c r="S22" s="240">
        <f t="shared" si="6"/>
        <v>0</v>
      </c>
      <c r="T22" s="241">
        <f t="shared" si="6"/>
        <v>0</v>
      </c>
      <c r="U22" s="242">
        <f t="shared" si="6"/>
        <v>0</v>
      </c>
      <c r="V22" s="238">
        <f t="shared" si="6"/>
        <v>0</v>
      </c>
      <c r="W22" s="241">
        <f t="shared" si="6"/>
        <v>0</v>
      </c>
      <c r="X22" s="243">
        <f t="shared" si="6"/>
        <v>0</v>
      </c>
      <c r="Y22" s="240">
        <f t="shared" si="6"/>
        <v>0</v>
      </c>
      <c r="Z22" s="241">
        <f t="shared" si="6"/>
        <v>0</v>
      </c>
      <c r="AA22" s="244">
        <f t="shared" si="6"/>
        <v>0</v>
      </c>
      <c r="AB22" s="240">
        <f t="shared" si="6"/>
        <v>0</v>
      </c>
      <c r="AC22" s="241">
        <f t="shared" si="6"/>
        <v>0</v>
      </c>
      <c r="AD22" s="243">
        <f t="shared" si="6"/>
        <v>0</v>
      </c>
      <c r="AE22" s="240">
        <f t="shared" si="6"/>
        <v>0</v>
      </c>
      <c r="AF22" s="241">
        <f t="shared" si="6"/>
        <v>0</v>
      </c>
      <c r="AG22" s="245">
        <f t="shared" si="6"/>
        <v>0</v>
      </c>
      <c r="AH22" s="240">
        <f t="shared" si="6"/>
        <v>0</v>
      </c>
      <c r="AI22" s="246">
        <f t="shared" si="6"/>
        <v>0</v>
      </c>
    </row>
    <row r="23" spans="1:37" ht="16.5" thickBot="1" x14ac:dyDescent="0.3">
      <c r="A23" s="439" t="s">
        <v>213</v>
      </c>
      <c r="B23" s="165" t="s">
        <v>91</v>
      </c>
      <c r="C23" s="31" t="s">
        <v>77</v>
      </c>
      <c r="D23" s="167"/>
      <c r="E23" s="168">
        <f t="shared" ref="E23:E27" si="7">SUM(F23,G23)</f>
        <v>84</v>
      </c>
      <c r="F23" s="64"/>
      <c r="G23" s="5">
        <v>84</v>
      </c>
      <c r="H23" s="5">
        <v>78</v>
      </c>
      <c r="I23" s="23">
        <v>20</v>
      </c>
      <c r="J23" s="23"/>
      <c r="K23" s="42"/>
      <c r="L23" s="23">
        <v>6</v>
      </c>
      <c r="M23" s="57"/>
      <c r="N23" s="256">
        <v>34</v>
      </c>
      <c r="O23" s="215">
        <v>44</v>
      </c>
      <c r="P23" s="212"/>
      <c r="Q23" s="199"/>
      <c r="R23" s="200"/>
      <c r="S23" s="201"/>
      <c r="T23" s="202"/>
      <c r="U23" s="203"/>
      <c r="V23" s="199"/>
      <c r="W23" s="202"/>
      <c r="X23" s="205"/>
      <c r="Y23" s="201"/>
      <c r="Z23" s="206"/>
      <c r="AA23" s="207"/>
      <c r="AB23" s="201"/>
      <c r="AC23" s="208"/>
      <c r="AD23" s="205"/>
      <c r="AE23" s="209"/>
      <c r="AF23" s="210"/>
      <c r="AG23" s="211"/>
      <c r="AH23" s="212"/>
      <c r="AI23" s="213"/>
    </row>
    <row r="24" spans="1:37" ht="16.5" thickBot="1" x14ac:dyDescent="0.3">
      <c r="A24" s="440" t="s">
        <v>214</v>
      </c>
      <c r="B24" s="165" t="s">
        <v>26</v>
      </c>
      <c r="C24" s="31" t="s">
        <v>77</v>
      </c>
      <c r="D24" s="167"/>
      <c r="E24" s="168">
        <f t="shared" si="7"/>
        <v>90</v>
      </c>
      <c r="F24" s="64"/>
      <c r="G24" s="5">
        <v>90</v>
      </c>
      <c r="H24" s="5">
        <v>90</v>
      </c>
      <c r="I24" s="5">
        <v>40</v>
      </c>
      <c r="J24" s="64"/>
      <c r="K24" s="42"/>
      <c r="L24" s="23">
        <v>6</v>
      </c>
      <c r="M24" s="57"/>
      <c r="N24" s="256">
        <v>34</v>
      </c>
      <c r="O24" s="215">
        <v>56</v>
      </c>
      <c r="P24" s="212"/>
      <c r="Q24" s="199"/>
      <c r="R24" s="200"/>
      <c r="S24" s="201"/>
      <c r="T24" s="202"/>
      <c r="U24" s="203"/>
      <c r="V24" s="252"/>
      <c r="W24" s="202"/>
      <c r="X24" s="205"/>
      <c r="Y24" s="201"/>
      <c r="Z24" s="206"/>
      <c r="AA24" s="207"/>
      <c r="AB24" s="201"/>
      <c r="AC24" s="208"/>
      <c r="AD24" s="205"/>
      <c r="AE24" s="209"/>
      <c r="AF24" s="210"/>
      <c r="AG24" s="211"/>
      <c r="AH24" s="212"/>
      <c r="AI24" s="213"/>
    </row>
    <row r="25" spans="1:37" ht="16.5" thickBot="1" x14ac:dyDescent="0.3">
      <c r="A25" s="440" t="s">
        <v>215</v>
      </c>
      <c r="B25" s="165" t="s">
        <v>92</v>
      </c>
      <c r="C25" s="31" t="s">
        <v>96</v>
      </c>
      <c r="D25" s="167"/>
      <c r="E25" s="168">
        <f t="shared" si="7"/>
        <v>36</v>
      </c>
      <c r="F25" s="64"/>
      <c r="G25" s="5">
        <f t="shared" ref="G25" si="8">SUM(N25:P25)</f>
        <v>36</v>
      </c>
      <c r="H25" s="5">
        <v>36</v>
      </c>
      <c r="I25" s="5">
        <v>12</v>
      </c>
      <c r="J25" s="46"/>
      <c r="K25" s="42"/>
      <c r="L25" s="23"/>
      <c r="M25" s="57"/>
      <c r="N25" s="257"/>
      <c r="O25" s="209">
        <v>36</v>
      </c>
      <c r="P25" s="212"/>
      <c r="Q25" s="199"/>
      <c r="R25" s="200"/>
      <c r="S25" s="201"/>
      <c r="T25" s="202"/>
      <c r="U25" s="203"/>
      <c r="V25" s="204"/>
      <c r="W25" s="202"/>
      <c r="X25" s="205"/>
      <c r="Y25" s="201"/>
      <c r="Z25" s="206"/>
      <c r="AA25" s="207"/>
      <c r="AB25" s="201"/>
      <c r="AC25" s="208"/>
      <c r="AD25" s="205"/>
      <c r="AE25" s="209"/>
      <c r="AF25" s="210"/>
      <c r="AG25" s="211"/>
      <c r="AH25" s="212"/>
      <c r="AI25" s="213"/>
    </row>
    <row r="26" spans="1:37" s="438" customFormat="1" ht="16.5" thickBot="1" x14ac:dyDescent="0.3">
      <c r="A26" s="440" t="s">
        <v>216</v>
      </c>
      <c r="B26" s="165" t="s">
        <v>219</v>
      </c>
      <c r="C26" s="31" t="s">
        <v>223</v>
      </c>
      <c r="D26" s="167"/>
      <c r="E26" s="168"/>
      <c r="F26" s="437"/>
      <c r="G26" s="5">
        <v>144</v>
      </c>
      <c r="H26" s="5">
        <v>144</v>
      </c>
      <c r="I26" s="23">
        <v>142</v>
      </c>
      <c r="J26" s="436"/>
      <c r="K26" s="42"/>
      <c r="L26" s="23"/>
      <c r="M26" s="57"/>
      <c r="N26" s="257">
        <v>36</v>
      </c>
      <c r="O26" s="209">
        <v>36</v>
      </c>
      <c r="P26" s="212"/>
      <c r="Q26" s="199">
        <v>72</v>
      </c>
      <c r="R26" s="200"/>
      <c r="S26" s="201"/>
      <c r="T26" s="202"/>
      <c r="U26" s="203"/>
      <c r="V26" s="204"/>
      <c r="W26" s="202"/>
      <c r="X26" s="205"/>
      <c r="Y26" s="201"/>
      <c r="Z26" s="206"/>
      <c r="AA26" s="207"/>
      <c r="AB26" s="201"/>
      <c r="AC26" s="208"/>
      <c r="AD26" s="205"/>
      <c r="AE26" s="209"/>
      <c r="AF26" s="210"/>
      <c r="AG26" s="211"/>
      <c r="AH26" s="212"/>
      <c r="AI26" s="213"/>
    </row>
    <row r="27" spans="1:37" ht="16.5" thickBot="1" x14ac:dyDescent="0.3">
      <c r="A27" s="440" t="s">
        <v>217</v>
      </c>
      <c r="B27" s="165" t="s">
        <v>28</v>
      </c>
      <c r="C27" s="166" t="s">
        <v>96</v>
      </c>
      <c r="D27" s="57"/>
      <c r="E27" s="168">
        <f t="shared" si="7"/>
        <v>6</v>
      </c>
      <c r="F27" s="64"/>
      <c r="G27" s="5">
        <v>6</v>
      </c>
      <c r="H27" s="5">
        <v>36</v>
      </c>
      <c r="I27" s="23">
        <v>12</v>
      </c>
      <c r="J27" s="23"/>
      <c r="K27" s="42"/>
      <c r="L27" s="23"/>
      <c r="M27" s="57"/>
      <c r="N27" s="257"/>
      <c r="O27" s="209">
        <v>36</v>
      </c>
      <c r="P27" s="212"/>
      <c r="Q27" s="199"/>
      <c r="R27" s="200"/>
      <c r="S27" s="201"/>
      <c r="T27" s="202"/>
      <c r="U27" s="203"/>
      <c r="V27" s="204"/>
      <c r="W27" s="202"/>
      <c r="X27" s="205"/>
      <c r="Y27" s="201"/>
      <c r="Z27" s="206"/>
      <c r="AA27" s="207"/>
      <c r="AB27" s="201"/>
      <c r="AC27" s="208"/>
      <c r="AD27" s="205"/>
      <c r="AE27" s="209"/>
      <c r="AF27" s="210"/>
      <c r="AG27" s="211"/>
      <c r="AH27" s="212"/>
      <c r="AI27" s="213"/>
    </row>
    <row r="28" spans="1:37" ht="16.5" thickBot="1" x14ac:dyDescent="0.3">
      <c r="A28" s="539" t="s">
        <v>143</v>
      </c>
      <c r="B28" s="540"/>
      <c r="C28" s="540"/>
      <c r="D28" s="541"/>
      <c r="E28" s="414">
        <f>SUM(E29,E35,E39,E53,E84)</f>
        <v>4533</v>
      </c>
      <c r="F28" s="83">
        <f t="shared" ref="F28:M28" si="9">SUM(F29,F35,F39,F53)</f>
        <v>230</v>
      </c>
      <c r="G28" s="83">
        <f t="shared" si="9"/>
        <v>4093</v>
      </c>
      <c r="H28" s="83">
        <f t="shared" si="9"/>
        <v>3985</v>
      </c>
      <c r="I28" s="83">
        <f t="shared" si="9"/>
        <v>2554</v>
      </c>
      <c r="J28" s="83">
        <f t="shared" si="9"/>
        <v>40</v>
      </c>
      <c r="K28" s="83">
        <f t="shared" si="9"/>
        <v>1404</v>
      </c>
      <c r="L28" s="83">
        <f t="shared" si="9"/>
        <v>114</v>
      </c>
      <c r="M28" s="83">
        <f t="shared" si="9"/>
        <v>78</v>
      </c>
      <c r="N28" s="263">
        <f t="shared" ref="N28:X28" si="10">SUM(N29,N35,N39,N53,N83,N84)</f>
        <v>0</v>
      </c>
      <c r="O28" s="264">
        <f t="shared" si="10"/>
        <v>0</v>
      </c>
      <c r="P28" s="265">
        <f t="shared" si="10"/>
        <v>0</v>
      </c>
      <c r="Q28" s="266">
        <f t="shared" si="10"/>
        <v>540</v>
      </c>
      <c r="R28" s="267">
        <f t="shared" si="10"/>
        <v>42</v>
      </c>
      <c r="S28" s="268">
        <f t="shared" si="10"/>
        <v>792</v>
      </c>
      <c r="T28" s="269">
        <f t="shared" si="10"/>
        <v>36</v>
      </c>
      <c r="U28" s="270">
        <f t="shared" si="10"/>
        <v>66</v>
      </c>
      <c r="V28" s="268">
        <f t="shared" si="10"/>
        <v>614</v>
      </c>
      <c r="W28" s="269">
        <f t="shared" si="10"/>
        <v>50</v>
      </c>
      <c r="X28" s="243">
        <f t="shared" si="10"/>
        <v>24</v>
      </c>
      <c r="Y28" s="271">
        <f>SUM(Y29,Y35,Y39)</f>
        <v>71</v>
      </c>
      <c r="Z28" s="269">
        <f t="shared" ref="Z28:AI28" si="11">SUM(Z29,Z35,Z39,Z53,Z83,Z84)</f>
        <v>42</v>
      </c>
      <c r="AA28" s="244">
        <f t="shared" si="11"/>
        <v>36</v>
      </c>
      <c r="AB28" s="268">
        <f t="shared" si="11"/>
        <v>596</v>
      </c>
      <c r="AC28" s="241">
        <f t="shared" si="11"/>
        <v>6</v>
      </c>
      <c r="AD28" s="243">
        <f t="shared" si="11"/>
        <v>24</v>
      </c>
      <c r="AE28" s="268">
        <f t="shared" si="11"/>
        <v>492</v>
      </c>
      <c r="AF28" s="241">
        <f t="shared" si="11"/>
        <v>0</v>
      </c>
      <c r="AG28" s="245">
        <f t="shared" si="11"/>
        <v>12</v>
      </c>
      <c r="AH28" s="272">
        <f t="shared" si="11"/>
        <v>432</v>
      </c>
      <c r="AI28" s="265">
        <f t="shared" si="11"/>
        <v>216</v>
      </c>
    </row>
    <row r="29" spans="1:37" ht="24.75" thickBot="1" x14ac:dyDescent="0.3">
      <c r="A29" s="10" t="s">
        <v>88</v>
      </c>
      <c r="B29" s="29" t="s">
        <v>89</v>
      </c>
      <c r="C29" s="413" t="s">
        <v>104</v>
      </c>
      <c r="D29" s="52">
        <v>0</v>
      </c>
      <c r="E29" s="103">
        <f t="shared" ref="E29:O29" si="12">SUM(E30:E34)</f>
        <v>498</v>
      </c>
      <c r="F29" s="45">
        <f t="shared" si="12"/>
        <v>30</v>
      </c>
      <c r="G29" s="12">
        <f t="shared" si="12"/>
        <v>468</v>
      </c>
      <c r="H29" s="378">
        <f t="shared" si="12"/>
        <v>468</v>
      </c>
      <c r="I29" s="12">
        <f t="shared" si="12"/>
        <v>332</v>
      </c>
      <c r="J29" s="12">
        <f t="shared" si="12"/>
        <v>0</v>
      </c>
      <c r="K29" s="12">
        <f t="shared" si="12"/>
        <v>0</v>
      </c>
      <c r="L29" s="12">
        <f t="shared" si="12"/>
        <v>6</v>
      </c>
      <c r="M29" s="52">
        <f t="shared" si="12"/>
        <v>0</v>
      </c>
      <c r="N29" s="236">
        <f t="shared" si="12"/>
        <v>0</v>
      </c>
      <c r="O29" s="237">
        <f t="shared" si="12"/>
        <v>0</v>
      </c>
      <c r="P29" s="273"/>
      <c r="Q29" s="274">
        <f t="shared" ref="Q29:AI29" si="13">SUM(Q30:Q34)</f>
        <v>116</v>
      </c>
      <c r="R29" s="239">
        <f t="shared" si="13"/>
        <v>12</v>
      </c>
      <c r="S29" s="275">
        <f t="shared" si="13"/>
        <v>92</v>
      </c>
      <c r="T29" s="276">
        <f t="shared" si="13"/>
        <v>0</v>
      </c>
      <c r="U29" s="277">
        <f t="shared" si="13"/>
        <v>0</v>
      </c>
      <c r="V29" s="275">
        <f t="shared" si="13"/>
        <v>141</v>
      </c>
      <c r="W29" s="276">
        <f t="shared" si="13"/>
        <v>14</v>
      </c>
      <c r="X29" s="243">
        <f t="shared" si="13"/>
        <v>0</v>
      </c>
      <c r="Y29" s="275">
        <f t="shared" si="13"/>
        <v>71</v>
      </c>
      <c r="Z29" s="276">
        <f t="shared" si="13"/>
        <v>4</v>
      </c>
      <c r="AA29" s="244">
        <f t="shared" si="13"/>
        <v>0</v>
      </c>
      <c r="AB29" s="274">
        <f t="shared" si="13"/>
        <v>48</v>
      </c>
      <c r="AC29" s="278">
        <f t="shared" si="13"/>
        <v>0</v>
      </c>
      <c r="AD29" s="279">
        <f t="shared" si="13"/>
        <v>0</v>
      </c>
      <c r="AE29" s="275">
        <f t="shared" si="13"/>
        <v>0</v>
      </c>
      <c r="AF29" s="278">
        <f t="shared" si="13"/>
        <v>0</v>
      </c>
      <c r="AG29" s="280">
        <f t="shared" si="13"/>
        <v>0</v>
      </c>
      <c r="AH29" s="273">
        <f t="shared" si="13"/>
        <v>0</v>
      </c>
      <c r="AI29" s="246">
        <f t="shared" si="13"/>
        <v>0</v>
      </c>
    </row>
    <row r="30" spans="1:37" ht="15.75" x14ac:dyDescent="0.25">
      <c r="A30" s="175" t="s">
        <v>97</v>
      </c>
      <c r="B30" s="176" t="s">
        <v>101</v>
      </c>
      <c r="C30" s="177" t="s">
        <v>78</v>
      </c>
      <c r="D30" s="180"/>
      <c r="E30" s="168">
        <f t="shared" ref="E30:E34" si="14">SUM(F30,G30)</f>
        <v>48</v>
      </c>
      <c r="F30" s="67">
        <f t="shared" ref="F30:F33" si="15">SUM(R30,T30,W30,Z30,AC30,AF30)</f>
        <v>0</v>
      </c>
      <c r="G30" s="5">
        <f t="shared" ref="G30:G34" si="16">SUM(H30,U30,X30,AA30,AD30,AG30)</f>
        <v>48</v>
      </c>
      <c r="H30" s="5">
        <v>48</v>
      </c>
      <c r="I30" s="22"/>
      <c r="J30" s="22"/>
      <c r="K30" s="22"/>
      <c r="L30" s="22"/>
      <c r="M30" s="56"/>
      <c r="N30" s="281"/>
      <c r="O30" s="282"/>
      <c r="P30" s="283"/>
      <c r="Q30" s="284"/>
      <c r="R30" s="249"/>
      <c r="S30" s="285"/>
      <c r="T30" s="286"/>
      <c r="U30" s="251"/>
      <c r="V30" s="284"/>
      <c r="W30" s="287"/>
      <c r="X30" s="288"/>
      <c r="Y30" s="289"/>
      <c r="Z30" s="250"/>
      <c r="AA30" s="290"/>
      <c r="AB30" s="284">
        <v>48</v>
      </c>
      <c r="AC30" s="250"/>
      <c r="AD30" s="291"/>
      <c r="AE30" s="292"/>
      <c r="AF30" s="253"/>
      <c r="AG30" s="293"/>
      <c r="AH30" s="294"/>
      <c r="AI30" s="295"/>
    </row>
    <row r="31" spans="1:37" ht="15.75" x14ac:dyDescent="0.25">
      <c r="A31" s="71" t="s">
        <v>98</v>
      </c>
      <c r="B31" s="165" t="s">
        <v>16</v>
      </c>
      <c r="C31" s="5" t="s">
        <v>78</v>
      </c>
      <c r="D31" s="181"/>
      <c r="E31" s="168">
        <f t="shared" si="14"/>
        <v>56</v>
      </c>
      <c r="F31" s="67">
        <f t="shared" si="15"/>
        <v>8</v>
      </c>
      <c r="G31" s="5">
        <f t="shared" si="16"/>
        <v>48</v>
      </c>
      <c r="H31" s="5">
        <f t="shared" ref="H31" si="17">SUM(Q31,S31,V31,Y31,AB31,AE31)</f>
        <v>48</v>
      </c>
      <c r="I31" s="5"/>
      <c r="J31" s="5"/>
      <c r="K31" s="5"/>
      <c r="L31" s="5"/>
      <c r="M31" s="57"/>
      <c r="N31" s="296"/>
      <c r="O31" s="297"/>
      <c r="P31" s="255"/>
      <c r="Q31" s="298">
        <v>48</v>
      </c>
      <c r="R31" s="200">
        <v>8</v>
      </c>
      <c r="S31" s="197"/>
      <c r="T31" s="210"/>
      <c r="U31" s="203"/>
      <c r="V31" s="299"/>
      <c r="W31" s="208"/>
      <c r="X31" s="205"/>
      <c r="Y31" s="197"/>
      <c r="Z31" s="202"/>
      <c r="AA31" s="300"/>
      <c r="AB31" s="301"/>
      <c r="AC31" s="253"/>
      <c r="AD31" s="302"/>
      <c r="AE31" s="303"/>
      <c r="AF31" s="202"/>
      <c r="AG31" s="304"/>
      <c r="AH31" s="305"/>
      <c r="AI31" s="306"/>
    </row>
    <row r="32" spans="1:37" ht="24" x14ac:dyDescent="0.25">
      <c r="A32" s="71" t="s">
        <v>99</v>
      </c>
      <c r="B32" s="169" t="s">
        <v>102</v>
      </c>
      <c r="C32" s="5" t="s">
        <v>78</v>
      </c>
      <c r="D32" s="181"/>
      <c r="E32" s="168">
        <f t="shared" si="14"/>
        <v>48</v>
      </c>
      <c r="F32" s="67">
        <f t="shared" si="15"/>
        <v>8</v>
      </c>
      <c r="G32" s="5">
        <f t="shared" si="16"/>
        <v>40</v>
      </c>
      <c r="H32" s="5">
        <v>40</v>
      </c>
      <c r="I32" s="5"/>
      <c r="J32" s="5"/>
      <c r="K32" s="5"/>
      <c r="L32" s="5"/>
      <c r="M32" s="57"/>
      <c r="N32" s="307"/>
      <c r="O32" s="209"/>
      <c r="P32" s="212"/>
      <c r="Q32" s="299"/>
      <c r="R32" s="200"/>
      <c r="S32" s="197"/>
      <c r="T32" s="210"/>
      <c r="U32" s="203"/>
      <c r="V32" s="299">
        <v>40</v>
      </c>
      <c r="W32" s="208">
        <v>8</v>
      </c>
      <c r="X32" s="205"/>
      <c r="Y32" s="215"/>
      <c r="Z32" s="202"/>
      <c r="AA32" s="300"/>
      <c r="AB32" s="308"/>
      <c r="AC32" s="253"/>
      <c r="AD32" s="302"/>
      <c r="AE32" s="248"/>
      <c r="AF32" s="253"/>
      <c r="AG32" s="293"/>
      <c r="AH32" s="308"/>
      <c r="AI32" s="306"/>
      <c r="AK32" t="s">
        <v>138</v>
      </c>
    </row>
    <row r="33" spans="1:37" ht="26.25" customHeight="1" x14ac:dyDescent="0.25">
      <c r="A33" s="71" t="s">
        <v>103</v>
      </c>
      <c r="B33" s="169" t="s">
        <v>39</v>
      </c>
      <c r="C33" s="166" t="s">
        <v>140</v>
      </c>
      <c r="D33" s="181"/>
      <c r="E33" s="168">
        <f t="shared" si="14"/>
        <v>186</v>
      </c>
      <c r="F33" s="67">
        <f t="shared" si="15"/>
        <v>14</v>
      </c>
      <c r="G33" s="5">
        <v>172</v>
      </c>
      <c r="H33" s="5">
        <v>172</v>
      </c>
      <c r="I33" s="5">
        <v>172</v>
      </c>
      <c r="J33" s="5"/>
      <c r="K33" s="5"/>
      <c r="L33" s="5">
        <v>6</v>
      </c>
      <c r="M33" s="57"/>
      <c r="N33" s="307"/>
      <c r="O33" s="209"/>
      <c r="P33" s="212"/>
      <c r="Q33" s="299">
        <v>34</v>
      </c>
      <c r="R33" s="200">
        <v>4</v>
      </c>
      <c r="S33" s="197">
        <v>52</v>
      </c>
      <c r="T33" s="210"/>
      <c r="U33" s="203"/>
      <c r="V33" s="299">
        <v>52</v>
      </c>
      <c r="W33" s="208">
        <v>6</v>
      </c>
      <c r="X33" s="205"/>
      <c r="Y33" s="197">
        <v>34</v>
      </c>
      <c r="Z33" s="202">
        <v>4</v>
      </c>
      <c r="AA33" s="300"/>
      <c r="AB33" s="305"/>
      <c r="AC33" s="202"/>
      <c r="AD33" s="309"/>
      <c r="AE33" s="215"/>
      <c r="AF33" s="202"/>
      <c r="AG33" s="310"/>
      <c r="AH33" s="197"/>
      <c r="AI33" s="311"/>
      <c r="AJ33" s="518"/>
      <c r="AK33" s="519"/>
    </row>
    <row r="34" spans="1:37" ht="16.5" thickBot="1" x14ac:dyDescent="0.3">
      <c r="A34" s="72" t="s">
        <v>100</v>
      </c>
      <c r="B34" s="73" t="s">
        <v>18</v>
      </c>
      <c r="C34" s="178" t="s">
        <v>141</v>
      </c>
      <c r="D34" s="98"/>
      <c r="E34" s="179">
        <f t="shared" si="14"/>
        <v>160</v>
      </c>
      <c r="F34" s="411"/>
      <c r="G34" s="33">
        <f t="shared" si="16"/>
        <v>160</v>
      </c>
      <c r="H34" s="33">
        <v>160</v>
      </c>
      <c r="I34" s="33">
        <v>160</v>
      </c>
      <c r="J34" s="33"/>
      <c r="K34" s="33"/>
      <c r="L34" s="33"/>
      <c r="M34" s="59"/>
      <c r="N34" s="312"/>
      <c r="O34" s="259"/>
      <c r="P34" s="218"/>
      <c r="Q34" s="386">
        <v>34</v>
      </c>
      <c r="R34" s="220"/>
      <c r="S34" s="385">
        <v>40</v>
      </c>
      <c r="T34" s="261"/>
      <c r="U34" s="223"/>
      <c r="V34" s="386">
        <v>49</v>
      </c>
      <c r="W34" s="260"/>
      <c r="X34" s="225"/>
      <c r="Y34" s="385">
        <v>37</v>
      </c>
      <c r="Z34" s="222"/>
      <c r="AA34" s="315"/>
      <c r="AB34" s="387"/>
      <c r="AC34" s="222"/>
      <c r="AD34" s="225"/>
      <c r="AE34" s="317"/>
      <c r="AF34" s="222"/>
      <c r="AG34" s="318"/>
      <c r="AH34" s="314"/>
      <c r="AI34" s="319"/>
    </row>
    <row r="35" spans="1:37" ht="24.75" thickBot="1" x14ac:dyDescent="0.3">
      <c r="A35" s="25" t="s">
        <v>106</v>
      </c>
      <c r="B35" s="30" t="s">
        <v>107</v>
      </c>
      <c r="C35" s="28" t="s">
        <v>82</v>
      </c>
      <c r="D35" s="61">
        <v>0</v>
      </c>
      <c r="E35" s="101">
        <f>SUM(E36:E37)</f>
        <v>118</v>
      </c>
      <c r="F35" s="50">
        <f>SUM(F36:F37)</f>
        <v>10</v>
      </c>
      <c r="G35" s="28">
        <v>144</v>
      </c>
      <c r="H35" s="441">
        <v>144</v>
      </c>
      <c r="I35" s="28">
        <f t="shared" ref="I35:R35" si="18">SUM(I36:I37)</f>
        <v>58</v>
      </c>
      <c r="J35" s="28">
        <f t="shared" si="18"/>
        <v>0</v>
      </c>
      <c r="K35" s="28">
        <f t="shared" si="18"/>
        <v>0</v>
      </c>
      <c r="L35" s="28">
        <f t="shared" si="18"/>
        <v>0</v>
      </c>
      <c r="M35" s="52">
        <f t="shared" si="18"/>
        <v>0</v>
      </c>
      <c r="N35" s="236">
        <f t="shared" si="18"/>
        <v>0</v>
      </c>
      <c r="O35" s="320">
        <f t="shared" si="18"/>
        <v>0</v>
      </c>
      <c r="P35" s="321">
        <f t="shared" si="18"/>
        <v>0</v>
      </c>
      <c r="Q35" s="322">
        <f>SUM(Q36:Q38)</f>
        <v>97</v>
      </c>
      <c r="R35" s="239">
        <f t="shared" si="18"/>
        <v>8</v>
      </c>
      <c r="S35" s="237">
        <f t="shared" ref="S35:AI35" si="19">SUM(S36:S38)</f>
        <v>47</v>
      </c>
      <c r="T35" s="241">
        <f t="shared" si="19"/>
        <v>6</v>
      </c>
      <c r="U35" s="277">
        <f t="shared" si="19"/>
        <v>0</v>
      </c>
      <c r="V35" s="322">
        <f t="shared" si="19"/>
        <v>0</v>
      </c>
      <c r="W35" s="241">
        <f t="shared" si="19"/>
        <v>0</v>
      </c>
      <c r="X35" s="243">
        <f t="shared" si="19"/>
        <v>0</v>
      </c>
      <c r="Y35" s="237">
        <f t="shared" si="19"/>
        <v>0</v>
      </c>
      <c r="Z35" s="241">
        <f t="shared" si="19"/>
        <v>0</v>
      </c>
      <c r="AA35" s="244">
        <f t="shared" si="19"/>
        <v>0</v>
      </c>
      <c r="AB35" s="275">
        <f t="shared" si="19"/>
        <v>0</v>
      </c>
      <c r="AC35" s="241">
        <f t="shared" si="19"/>
        <v>0</v>
      </c>
      <c r="AD35" s="243">
        <f t="shared" si="19"/>
        <v>0</v>
      </c>
      <c r="AE35" s="237">
        <f t="shared" si="19"/>
        <v>0</v>
      </c>
      <c r="AF35" s="241">
        <f t="shared" si="19"/>
        <v>0</v>
      </c>
      <c r="AG35" s="245">
        <f t="shared" si="19"/>
        <v>0</v>
      </c>
      <c r="AH35" s="323">
        <f t="shared" si="19"/>
        <v>0</v>
      </c>
      <c r="AI35" s="324">
        <f t="shared" si="19"/>
        <v>0</v>
      </c>
    </row>
    <row r="36" spans="1:37" ht="15.75" x14ac:dyDescent="0.25">
      <c r="A36" s="175" t="s">
        <v>108</v>
      </c>
      <c r="B36" s="176" t="s">
        <v>86</v>
      </c>
      <c r="C36" s="31" t="s">
        <v>77</v>
      </c>
      <c r="D36" s="182"/>
      <c r="E36" s="183">
        <f>SUM(F36,G36)</f>
        <v>60</v>
      </c>
      <c r="F36" s="67">
        <f>SUM(R36,T36,W36,Z36,AC36,AF36)</f>
        <v>6</v>
      </c>
      <c r="G36" s="184">
        <v>54</v>
      </c>
      <c r="H36" s="184">
        <v>54</v>
      </c>
      <c r="I36" s="39">
        <v>28</v>
      </c>
      <c r="J36" s="39"/>
      <c r="K36" s="39"/>
      <c r="L36" s="39"/>
      <c r="M36" s="60"/>
      <c r="N36" s="281"/>
      <c r="O36" s="282"/>
      <c r="P36" s="325"/>
      <c r="Q36" s="294">
        <v>31</v>
      </c>
      <c r="R36" s="249">
        <v>4</v>
      </c>
      <c r="S36" s="289">
        <v>23</v>
      </c>
      <c r="T36" s="286">
        <v>2</v>
      </c>
      <c r="U36" s="251"/>
      <c r="V36" s="284"/>
      <c r="W36" s="287"/>
      <c r="X36" s="288"/>
      <c r="Y36" s="285"/>
      <c r="Z36" s="250"/>
      <c r="AA36" s="290"/>
      <c r="AB36" s="294"/>
      <c r="AC36" s="250"/>
      <c r="AD36" s="291"/>
      <c r="AE36" s="285"/>
      <c r="AF36" s="250"/>
      <c r="AG36" s="326"/>
      <c r="AH36" s="285"/>
      <c r="AI36" s="295"/>
      <c r="AJ36" s="68"/>
    </row>
    <row r="37" spans="1:37" s="422" customFormat="1" ht="16.5" thickBot="1" x14ac:dyDescent="0.3">
      <c r="A37" s="72" t="s">
        <v>109</v>
      </c>
      <c r="B37" s="73" t="s">
        <v>87</v>
      </c>
      <c r="C37" s="178" t="s">
        <v>78</v>
      </c>
      <c r="D37" s="98"/>
      <c r="E37" s="179">
        <f>SUM(F37,G37)</f>
        <v>58</v>
      </c>
      <c r="F37" s="411">
        <f>SUM(R37,T38,W38,Z38,AC38,AF38)</f>
        <v>4</v>
      </c>
      <c r="G37" s="33">
        <v>54</v>
      </c>
      <c r="H37" s="33">
        <v>54</v>
      </c>
      <c r="I37" s="32">
        <v>30</v>
      </c>
      <c r="J37" s="32"/>
      <c r="K37" s="32"/>
      <c r="L37" s="32"/>
      <c r="M37" s="55"/>
      <c r="N37" s="312"/>
      <c r="O37" s="259"/>
      <c r="P37" s="262"/>
      <c r="Q37" s="327">
        <v>30</v>
      </c>
      <c r="R37" s="220">
        <v>4</v>
      </c>
      <c r="S37" s="424">
        <v>24</v>
      </c>
      <c r="T37" s="425">
        <v>4</v>
      </c>
      <c r="U37" s="426"/>
      <c r="V37" s="427"/>
      <c r="W37" s="428"/>
      <c r="X37" s="429"/>
      <c r="Y37" s="430"/>
      <c r="Z37" s="431"/>
      <c r="AA37" s="432"/>
      <c r="AB37" s="423"/>
      <c r="AC37" s="431"/>
      <c r="AD37" s="433"/>
      <c r="AE37" s="430"/>
      <c r="AF37" s="431"/>
      <c r="AG37" s="434"/>
      <c r="AH37" s="430"/>
      <c r="AI37" s="435"/>
      <c r="AJ37" s="68"/>
    </row>
    <row r="38" spans="1:37" ht="16.5" thickBot="1" x14ac:dyDescent="0.3">
      <c r="A38" s="420" t="s">
        <v>207</v>
      </c>
      <c r="B38" s="73" t="s">
        <v>29</v>
      </c>
      <c r="C38" s="178" t="s">
        <v>96</v>
      </c>
      <c r="D38" s="59"/>
      <c r="E38" s="179">
        <v>36</v>
      </c>
      <c r="F38" s="66">
        <v>0</v>
      </c>
      <c r="G38" s="33">
        <v>36</v>
      </c>
      <c r="H38" s="33">
        <v>36</v>
      </c>
      <c r="I38" s="34">
        <v>8</v>
      </c>
      <c r="J38" s="34"/>
      <c r="K38" s="36"/>
      <c r="L38" s="36"/>
      <c r="M38" s="55"/>
      <c r="N38" s="258"/>
      <c r="O38" s="385"/>
      <c r="Q38" s="446">
        <v>36</v>
      </c>
      <c r="S38" s="314"/>
      <c r="T38" s="261"/>
      <c r="U38" s="223"/>
      <c r="V38" s="313"/>
      <c r="W38" s="260"/>
      <c r="X38" s="225"/>
      <c r="Y38" s="314"/>
      <c r="Z38" s="222"/>
      <c r="AA38" s="315"/>
      <c r="AB38" s="316"/>
      <c r="AC38" s="222"/>
      <c r="AD38" s="328"/>
      <c r="AE38" s="314"/>
      <c r="AF38" s="222"/>
      <c r="AG38" s="318"/>
      <c r="AH38" s="314"/>
      <c r="AI38" s="319"/>
    </row>
    <row r="39" spans="1:37" ht="16.5" thickBot="1" x14ac:dyDescent="0.3">
      <c r="A39" s="25" t="s">
        <v>30</v>
      </c>
      <c r="B39" s="26" t="s">
        <v>31</v>
      </c>
      <c r="C39" s="27" t="s">
        <v>199</v>
      </c>
      <c r="D39" s="61" t="s">
        <v>142</v>
      </c>
      <c r="E39" s="101">
        <f t="shared" ref="E39:AI39" si="20">SUM(E40:E52)</f>
        <v>949</v>
      </c>
      <c r="F39" s="50">
        <f t="shared" si="20"/>
        <v>104</v>
      </c>
      <c r="G39" s="28">
        <f t="shared" si="20"/>
        <v>845</v>
      </c>
      <c r="H39" s="441">
        <f t="shared" si="20"/>
        <v>833</v>
      </c>
      <c r="I39" s="27">
        <f t="shared" si="20"/>
        <v>386</v>
      </c>
      <c r="J39" s="28">
        <f t="shared" si="20"/>
        <v>0</v>
      </c>
      <c r="K39" s="27">
        <f t="shared" si="20"/>
        <v>0</v>
      </c>
      <c r="L39" s="27">
        <f t="shared" si="20"/>
        <v>36</v>
      </c>
      <c r="M39" s="61">
        <f t="shared" si="20"/>
        <v>18</v>
      </c>
      <c r="N39" s="236">
        <f t="shared" si="20"/>
        <v>0</v>
      </c>
      <c r="O39" s="320">
        <f t="shared" si="20"/>
        <v>0</v>
      </c>
      <c r="P39" s="246">
        <f t="shared" si="20"/>
        <v>0</v>
      </c>
      <c r="Q39" s="320">
        <f t="shared" si="20"/>
        <v>327</v>
      </c>
      <c r="R39" s="267">
        <f t="shared" si="20"/>
        <v>22</v>
      </c>
      <c r="S39" s="320">
        <f t="shared" si="20"/>
        <v>448</v>
      </c>
      <c r="T39" s="329">
        <f t="shared" si="20"/>
        <v>24</v>
      </c>
      <c r="U39" s="277">
        <f t="shared" si="20"/>
        <v>54</v>
      </c>
      <c r="V39" s="320">
        <f t="shared" si="20"/>
        <v>0</v>
      </c>
      <c r="W39" s="329">
        <f t="shared" si="20"/>
        <v>0</v>
      </c>
      <c r="X39" s="243">
        <f t="shared" si="20"/>
        <v>0</v>
      </c>
      <c r="Y39" s="320">
        <f t="shared" si="20"/>
        <v>0</v>
      </c>
      <c r="Z39" s="329">
        <f t="shared" si="20"/>
        <v>0</v>
      </c>
      <c r="AA39" s="244">
        <f t="shared" si="20"/>
        <v>0</v>
      </c>
      <c r="AB39" s="320">
        <f t="shared" si="20"/>
        <v>48</v>
      </c>
      <c r="AC39" s="329">
        <f t="shared" si="20"/>
        <v>0</v>
      </c>
      <c r="AD39" s="243">
        <f t="shared" si="20"/>
        <v>0</v>
      </c>
      <c r="AE39" s="320">
        <f t="shared" si="20"/>
        <v>0</v>
      </c>
      <c r="AF39" s="329">
        <f t="shared" si="20"/>
        <v>0</v>
      </c>
      <c r="AG39" s="330">
        <f t="shared" si="20"/>
        <v>0</v>
      </c>
      <c r="AH39" s="320">
        <f t="shared" si="20"/>
        <v>0</v>
      </c>
      <c r="AI39" s="324">
        <f t="shared" si="20"/>
        <v>0</v>
      </c>
    </row>
    <row r="40" spans="1:37" ht="15.75" x14ac:dyDescent="0.25">
      <c r="A40" s="175" t="s">
        <v>32</v>
      </c>
      <c r="B40" s="185" t="s">
        <v>110</v>
      </c>
      <c r="C40" s="31"/>
      <c r="D40" s="186" t="s">
        <v>79</v>
      </c>
      <c r="E40" s="168">
        <f t="shared" ref="E40:E52" si="21">SUM(F40,G40)</f>
        <v>154</v>
      </c>
      <c r="F40" s="67">
        <f t="shared" ref="F40:F52" si="22">SUM(R40,T40,W40,Z40,AC40,AF40)</f>
        <v>4</v>
      </c>
      <c r="G40" s="5">
        <v>150</v>
      </c>
      <c r="H40" s="5">
        <v>150</v>
      </c>
      <c r="I40" s="394">
        <v>60</v>
      </c>
      <c r="J40" s="9"/>
      <c r="K40" s="9"/>
      <c r="L40" s="9">
        <v>12</v>
      </c>
      <c r="M40" s="60">
        <v>6</v>
      </c>
      <c r="N40" s="281"/>
      <c r="O40" s="282"/>
      <c r="P40" s="255"/>
      <c r="Q40" s="301">
        <v>82</v>
      </c>
      <c r="R40" s="249"/>
      <c r="S40" s="294">
        <v>68</v>
      </c>
      <c r="T40" s="331">
        <v>4</v>
      </c>
      <c r="U40" s="332">
        <v>18</v>
      </c>
      <c r="V40" s="308"/>
      <c r="W40" s="250"/>
      <c r="X40" s="254"/>
      <c r="Y40" s="294"/>
      <c r="Z40" s="331"/>
      <c r="AA40" s="333"/>
      <c r="AB40" s="301"/>
      <c r="AC40" s="250"/>
      <c r="AD40" s="302"/>
      <c r="AE40" s="248"/>
      <c r="AF40" s="253"/>
      <c r="AG40" s="293"/>
      <c r="AH40" s="248"/>
      <c r="AI40" s="334"/>
      <c r="AK40" s="119"/>
    </row>
    <row r="41" spans="1:37" ht="15.75" x14ac:dyDescent="0.25">
      <c r="A41" s="71" t="s">
        <v>33</v>
      </c>
      <c r="B41" s="169" t="s">
        <v>111</v>
      </c>
      <c r="C41" s="166"/>
      <c r="D41" s="186" t="s">
        <v>79</v>
      </c>
      <c r="E41" s="168">
        <f t="shared" si="21"/>
        <v>130</v>
      </c>
      <c r="F41" s="67">
        <f t="shared" si="22"/>
        <v>20</v>
      </c>
      <c r="G41" s="5">
        <v>110</v>
      </c>
      <c r="H41" s="5">
        <v>110</v>
      </c>
      <c r="I41" s="23">
        <v>82</v>
      </c>
      <c r="J41" s="42"/>
      <c r="K41" s="42"/>
      <c r="L41" s="42">
        <v>12</v>
      </c>
      <c r="M41" s="53">
        <v>6</v>
      </c>
      <c r="N41" s="307"/>
      <c r="O41" s="209"/>
      <c r="P41" s="212"/>
      <c r="Q41" s="299">
        <v>51</v>
      </c>
      <c r="R41" s="200">
        <v>10</v>
      </c>
      <c r="S41" s="305">
        <v>59</v>
      </c>
      <c r="T41" s="206">
        <v>10</v>
      </c>
      <c r="U41" s="335">
        <v>18</v>
      </c>
      <c r="V41" s="299"/>
      <c r="W41" s="202"/>
      <c r="X41" s="309"/>
      <c r="Y41" s="336"/>
      <c r="Z41" s="206"/>
      <c r="AA41" s="337"/>
      <c r="AB41" s="338"/>
      <c r="AC41" s="202"/>
      <c r="AD41" s="309"/>
      <c r="AE41" s="197"/>
      <c r="AF41" s="202"/>
      <c r="AG41" s="304"/>
      <c r="AH41" s="197"/>
      <c r="AI41" s="311"/>
    </row>
    <row r="42" spans="1:37" ht="15.75" x14ac:dyDescent="0.25">
      <c r="A42" s="71" t="s">
        <v>34</v>
      </c>
      <c r="B42" s="169" t="s">
        <v>165</v>
      </c>
      <c r="C42" s="187"/>
      <c r="D42" s="186" t="s">
        <v>79</v>
      </c>
      <c r="E42" s="168">
        <f t="shared" si="21"/>
        <v>130</v>
      </c>
      <c r="F42" s="67">
        <f t="shared" si="22"/>
        <v>10</v>
      </c>
      <c r="G42" s="5">
        <v>120</v>
      </c>
      <c r="H42" s="5">
        <v>120</v>
      </c>
      <c r="I42" s="23">
        <v>40</v>
      </c>
      <c r="J42" s="42"/>
      <c r="K42" s="42"/>
      <c r="L42" s="42">
        <v>12</v>
      </c>
      <c r="M42" s="53">
        <v>6</v>
      </c>
      <c r="N42" s="339"/>
      <c r="O42" s="340"/>
      <c r="P42" s="341"/>
      <c r="Q42" s="342">
        <v>68</v>
      </c>
      <c r="R42" s="343">
        <v>6</v>
      </c>
      <c r="S42" s="344">
        <v>52</v>
      </c>
      <c r="T42" s="345">
        <v>4</v>
      </c>
      <c r="U42" s="335">
        <v>18</v>
      </c>
      <c r="V42" s="299"/>
      <c r="W42" s="202"/>
      <c r="X42" s="309"/>
      <c r="Y42" s="336"/>
      <c r="Z42" s="206"/>
      <c r="AA42" s="337"/>
      <c r="AB42" s="299"/>
      <c r="AC42" s="253"/>
      <c r="AD42" s="309"/>
      <c r="AE42" s="197"/>
      <c r="AF42" s="202"/>
      <c r="AG42" s="304"/>
      <c r="AH42" s="197"/>
      <c r="AI42" s="311"/>
    </row>
    <row r="43" spans="1:37" ht="15.75" x14ac:dyDescent="0.25">
      <c r="A43" s="71" t="s">
        <v>35</v>
      </c>
      <c r="B43" s="169" t="s">
        <v>166</v>
      </c>
      <c r="C43" s="166" t="s">
        <v>77</v>
      </c>
      <c r="D43" s="186"/>
      <c r="E43" s="168">
        <f t="shared" si="21"/>
        <v>60</v>
      </c>
      <c r="F43" s="67">
        <v>0</v>
      </c>
      <c r="G43" s="5">
        <v>60</v>
      </c>
      <c r="H43" s="5">
        <v>60</v>
      </c>
      <c r="I43" s="23">
        <v>20</v>
      </c>
      <c r="J43" s="42"/>
      <c r="K43" s="42"/>
      <c r="L43" s="42"/>
      <c r="M43" s="53"/>
      <c r="N43" s="307"/>
      <c r="O43" s="209"/>
      <c r="P43" s="212"/>
      <c r="Q43" s="299">
        <v>34</v>
      </c>
      <c r="R43" s="200"/>
      <c r="S43" s="305">
        <v>26</v>
      </c>
      <c r="T43" s="206">
        <v>2</v>
      </c>
      <c r="U43" s="346"/>
      <c r="V43" s="299"/>
      <c r="W43" s="202"/>
      <c r="X43" s="309"/>
      <c r="Y43" s="336"/>
      <c r="Z43" s="206"/>
      <c r="AA43" s="337"/>
      <c r="AB43" s="299"/>
      <c r="AC43" s="202"/>
      <c r="AD43" s="309"/>
      <c r="AE43" s="197"/>
      <c r="AF43" s="202"/>
      <c r="AG43" s="304"/>
      <c r="AH43" s="197"/>
      <c r="AI43" s="311"/>
    </row>
    <row r="44" spans="1:37" ht="15.75" x14ac:dyDescent="0.25">
      <c r="A44" s="71" t="s">
        <v>36</v>
      </c>
      <c r="B44" s="165" t="s">
        <v>163</v>
      </c>
      <c r="C44" s="166"/>
      <c r="D44" s="167" t="s">
        <v>79</v>
      </c>
      <c r="E44" s="168">
        <f t="shared" si="21"/>
        <v>82</v>
      </c>
      <c r="F44" s="67">
        <v>10</v>
      </c>
      <c r="G44" s="5">
        <v>72</v>
      </c>
      <c r="H44" s="5">
        <v>60</v>
      </c>
      <c r="I44" s="23">
        <v>20</v>
      </c>
      <c r="J44" s="42"/>
      <c r="K44" s="42"/>
      <c r="L44" s="42"/>
      <c r="M44" s="53"/>
      <c r="N44" s="307"/>
      <c r="O44" s="209"/>
      <c r="P44" s="212"/>
      <c r="Q44" s="299">
        <v>34</v>
      </c>
      <c r="R44" s="200">
        <v>6</v>
      </c>
      <c r="S44" s="305">
        <v>26</v>
      </c>
      <c r="T44" s="206">
        <v>4</v>
      </c>
      <c r="U44" s="346"/>
      <c r="V44" s="299"/>
      <c r="W44" s="202"/>
      <c r="X44" s="309"/>
      <c r="Y44" s="336"/>
      <c r="Z44" s="206"/>
      <c r="AA44" s="337"/>
      <c r="AB44" s="299"/>
      <c r="AC44" s="202"/>
      <c r="AD44" s="309"/>
      <c r="AE44" s="197"/>
      <c r="AF44" s="202"/>
      <c r="AG44" s="304"/>
      <c r="AH44" s="197"/>
      <c r="AI44" s="311"/>
    </row>
    <row r="45" spans="1:37" ht="15.75" x14ac:dyDescent="0.25">
      <c r="A45" s="71" t="s">
        <v>37</v>
      </c>
      <c r="B45" s="169" t="s">
        <v>164</v>
      </c>
      <c r="C45" s="166" t="s">
        <v>78</v>
      </c>
      <c r="D45" s="188"/>
      <c r="E45" s="168">
        <f t="shared" si="21"/>
        <v>40</v>
      </c>
      <c r="F45" s="67">
        <v>0</v>
      </c>
      <c r="G45" s="5">
        <f t="shared" ref="G45:G48" si="23">SUM(H45,U45,X45,AA45,AD45,AG45)</f>
        <v>40</v>
      </c>
      <c r="H45" s="5">
        <v>40</v>
      </c>
      <c r="I45" s="5">
        <v>10</v>
      </c>
      <c r="J45" s="2"/>
      <c r="K45" s="42"/>
      <c r="L45" s="23"/>
      <c r="M45" s="53"/>
      <c r="N45" s="307"/>
      <c r="O45" s="209"/>
      <c r="P45" s="212"/>
      <c r="Q45" s="299"/>
      <c r="R45" s="200"/>
      <c r="S45" s="305">
        <v>40</v>
      </c>
      <c r="T45" s="206"/>
      <c r="U45" s="346"/>
      <c r="V45" s="299"/>
      <c r="W45" s="202"/>
      <c r="X45" s="309"/>
      <c r="Y45" s="336"/>
      <c r="Z45" s="206"/>
      <c r="AA45" s="337"/>
      <c r="AB45" s="299"/>
      <c r="AC45" s="202"/>
      <c r="AD45" s="309"/>
      <c r="AE45" s="197"/>
      <c r="AF45" s="202"/>
      <c r="AG45" s="304"/>
      <c r="AH45" s="197"/>
      <c r="AI45" s="311"/>
    </row>
    <row r="46" spans="1:37" ht="24" x14ac:dyDescent="0.25">
      <c r="A46" s="71" t="s">
        <v>38</v>
      </c>
      <c r="B46" s="169" t="s">
        <v>167</v>
      </c>
      <c r="C46" s="166"/>
      <c r="D46" s="167"/>
      <c r="E46" s="168">
        <f t="shared" si="21"/>
        <v>40</v>
      </c>
      <c r="F46" s="67">
        <v>0</v>
      </c>
      <c r="G46" s="5">
        <v>40</v>
      </c>
      <c r="H46" s="5">
        <v>40</v>
      </c>
      <c r="I46" s="23">
        <v>10</v>
      </c>
      <c r="J46" s="42"/>
      <c r="K46" s="42"/>
      <c r="L46" s="42"/>
      <c r="M46" s="53"/>
      <c r="N46" s="307"/>
      <c r="O46" s="209"/>
      <c r="P46" s="212"/>
      <c r="Q46" s="299">
        <v>40</v>
      </c>
      <c r="R46" s="200"/>
      <c r="S46" s="305"/>
      <c r="T46" s="206"/>
      <c r="U46" s="346"/>
      <c r="V46" s="299"/>
      <c r="W46" s="202"/>
      <c r="X46" s="447"/>
      <c r="Y46" s="336"/>
      <c r="Z46" s="206"/>
      <c r="AA46" s="337"/>
      <c r="AB46" s="299"/>
      <c r="AC46" s="202"/>
      <c r="AD46" s="309"/>
      <c r="AE46" s="197"/>
      <c r="AF46" s="202"/>
      <c r="AG46" s="304"/>
      <c r="AH46" s="197"/>
      <c r="AI46" s="311"/>
    </row>
    <row r="47" spans="1:37" ht="24" x14ac:dyDescent="0.25">
      <c r="A47" s="71" t="s">
        <v>40</v>
      </c>
      <c r="B47" s="169" t="s">
        <v>168</v>
      </c>
      <c r="C47" s="166" t="s">
        <v>78</v>
      </c>
      <c r="D47" s="167"/>
      <c r="E47" s="168">
        <f t="shared" si="21"/>
        <v>65</v>
      </c>
      <c r="F47" s="67">
        <f t="shared" si="22"/>
        <v>0</v>
      </c>
      <c r="G47" s="5">
        <f t="shared" si="23"/>
        <v>65</v>
      </c>
      <c r="H47" s="5">
        <v>65</v>
      </c>
      <c r="I47" s="23">
        <v>60</v>
      </c>
      <c r="J47" s="42"/>
      <c r="K47" s="42"/>
      <c r="L47" s="42"/>
      <c r="M47" s="53"/>
      <c r="N47" s="307"/>
      <c r="O47" s="209"/>
      <c r="P47" s="212"/>
      <c r="Q47" s="299"/>
      <c r="R47" s="200"/>
      <c r="S47" s="305">
        <v>65</v>
      </c>
      <c r="T47" s="206"/>
      <c r="U47" s="346"/>
      <c r="V47" s="299"/>
      <c r="W47" s="202"/>
      <c r="X47" s="309"/>
      <c r="Y47" s="336"/>
      <c r="Z47" s="206"/>
      <c r="AA47" s="337"/>
      <c r="AB47" s="299"/>
      <c r="AC47" s="202"/>
      <c r="AD47" s="309"/>
      <c r="AE47" s="197"/>
      <c r="AF47" s="202"/>
      <c r="AG47" s="304"/>
      <c r="AH47" s="197"/>
      <c r="AI47" s="311"/>
    </row>
    <row r="48" spans="1:37" ht="15.75" x14ac:dyDescent="0.25">
      <c r="A48" s="71" t="s">
        <v>169</v>
      </c>
      <c r="B48" s="165" t="s">
        <v>218</v>
      </c>
      <c r="C48" s="166" t="s">
        <v>96</v>
      </c>
      <c r="D48" s="167"/>
      <c r="E48" s="168">
        <f t="shared" si="21"/>
        <v>36</v>
      </c>
      <c r="F48" s="67">
        <f t="shared" si="22"/>
        <v>0</v>
      </c>
      <c r="G48" s="5">
        <f t="shared" si="23"/>
        <v>36</v>
      </c>
      <c r="H48" s="5">
        <f t="shared" ref="H48" si="24">SUM(Q48,S48,V48,Y48,AB48,AE48)</f>
        <v>36</v>
      </c>
      <c r="I48" s="23">
        <v>12</v>
      </c>
      <c r="J48" s="42"/>
      <c r="K48" s="42"/>
      <c r="L48" s="42"/>
      <c r="M48" s="53"/>
      <c r="N48" s="217"/>
      <c r="O48" s="231"/>
      <c r="P48" s="234"/>
      <c r="Q48" s="299"/>
      <c r="R48" s="200"/>
      <c r="S48" s="305">
        <v>36</v>
      </c>
      <c r="T48" s="206"/>
      <c r="U48" s="346"/>
      <c r="V48" s="299"/>
      <c r="W48" s="202"/>
      <c r="X48" s="309"/>
      <c r="Y48" s="336"/>
      <c r="Z48" s="206"/>
      <c r="AA48" s="337"/>
      <c r="AB48" s="299"/>
      <c r="AC48" s="202"/>
      <c r="AD48" s="309"/>
      <c r="AE48" s="336"/>
      <c r="AF48" s="202"/>
      <c r="AG48" s="310"/>
      <c r="AH48" s="197"/>
      <c r="AI48" s="311"/>
    </row>
    <row r="49" spans="1:37" s="377" customFormat="1" ht="15.75" x14ac:dyDescent="0.25">
      <c r="A49" s="71" t="s">
        <v>209</v>
      </c>
      <c r="B49" s="165" t="s">
        <v>208</v>
      </c>
      <c r="C49" s="166" t="s">
        <v>96</v>
      </c>
      <c r="D49" s="174"/>
      <c r="E49" s="168">
        <v>60</v>
      </c>
      <c r="F49" s="67">
        <v>60</v>
      </c>
      <c r="G49" s="5"/>
      <c r="H49" s="5"/>
      <c r="I49" s="23"/>
      <c r="J49" s="42"/>
      <c r="K49" s="42"/>
      <c r="L49" s="42"/>
      <c r="M49" s="53"/>
      <c r="N49" s="217"/>
      <c r="O49" s="231"/>
      <c r="P49" s="234"/>
      <c r="Q49" s="299"/>
      <c r="R49" s="200"/>
      <c r="S49" s="305"/>
      <c r="T49" s="206"/>
      <c r="U49" s="346"/>
      <c r="V49" s="299"/>
      <c r="W49" s="202"/>
      <c r="X49" s="309"/>
      <c r="Y49" s="336"/>
      <c r="Z49" s="206"/>
      <c r="AA49" s="337"/>
      <c r="AB49" s="299"/>
      <c r="AC49" s="202"/>
      <c r="AD49" s="309"/>
      <c r="AE49" s="336"/>
      <c r="AF49" s="202"/>
      <c r="AG49" s="310"/>
      <c r="AH49" s="197"/>
      <c r="AI49" s="311"/>
    </row>
    <row r="50" spans="1:37" s="422" customFormat="1" ht="15.75" x14ac:dyDescent="0.25">
      <c r="A50" s="71" t="s">
        <v>210</v>
      </c>
      <c r="B50" s="165" t="s">
        <v>220</v>
      </c>
      <c r="C50" s="166"/>
      <c r="D50" s="174"/>
      <c r="E50" s="168">
        <v>36</v>
      </c>
      <c r="F50" s="67">
        <v>0</v>
      </c>
      <c r="G50" s="5">
        <v>36</v>
      </c>
      <c r="H50" s="5">
        <v>36</v>
      </c>
      <c r="I50" s="23"/>
      <c r="J50" s="42"/>
      <c r="K50" s="42"/>
      <c r="L50" s="42"/>
      <c r="M50" s="53"/>
      <c r="N50" s="217"/>
      <c r="O50" s="231"/>
      <c r="P50" s="234"/>
      <c r="Q50" s="299"/>
      <c r="R50" s="200"/>
      <c r="S50" s="305">
        <v>36</v>
      </c>
      <c r="T50" s="206"/>
      <c r="U50" s="346"/>
      <c r="V50" s="299"/>
      <c r="W50" s="202"/>
      <c r="X50" s="309"/>
      <c r="Y50" s="336"/>
      <c r="Z50" s="206"/>
      <c r="AA50" s="337"/>
      <c r="AB50" s="299"/>
      <c r="AC50" s="202"/>
      <c r="AD50" s="309"/>
      <c r="AE50" s="336"/>
      <c r="AF50" s="202"/>
      <c r="AG50" s="310"/>
      <c r="AH50" s="197"/>
      <c r="AI50" s="311"/>
    </row>
    <row r="51" spans="1:37" s="422" customFormat="1" ht="15.75" x14ac:dyDescent="0.25">
      <c r="A51" s="71" t="s">
        <v>212</v>
      </c>
      <c r="B51" s="165" t="s">
        <v>221</v>
      </c>
      <c r="C51" s="166"/>
      <c r="D51" s="174"/>
      <c r="E51" s="168">
        <v>48</v>
      </c>
      <c r="F51" s="67">
        <v>0</v>
      </c>
      <c r="G51" s="5">
        <v>48</v>
      </c>
      <c r="H51" s="5">
        <v>48</v>
      </c>
      <c r="I51" s="23">
        <v>24</v>
      </c>
      <c r="J51" s="42"/>
      <c r="K51" s="42"/>
      <c r="L51" s="42"/>
      <c r="M51" s="53"/>
      <c r="N51" s="217"/>
      <c r="O51" s="231"/>
      <c r="P51" s="234"/>
      <c r="Q51" s="299"/>
      <c r="R51" s="200"/>
      <c r="S51" s="305"/>
      <c r="T51" s="206"/>
      <c r="U51" s="346"/>
      <c r="V51" s="299"/>
      <c r="W51" s="202"/>
      <c r="X51" s="309"/>
      <c r="Y51" s="336"/>
      <c r="Z51" s="206"/>
      <c r="AA51" s="337"/>
      <c r="AB51" s="299">
        <v>48</v>
      </c>
      <c r="AC51" s="202"/>
      <c r="AD51" s="309"/>
      <c r="AE51" s="336"/>
      <c r="AF51" s="202"/>
      <c r="AG51" s="310"/>
      <c r="AH51" s="197"/>
      <c r="AI51" s="311"/>
    </row>
    <row r="52" spans="1:37" ht="16.5" thickBot="1" x14ac:dyDescent="0.3">
      <c r="A52" s="71" t="s">
        <v>211</v>
      </c>
      <c r="B52" s="165" t="s">
        <v>112</v>
      </c>
      <c r="C52" s="166" t="s">
        <v>155</v>
      </c>
      <c r="D52" s="189"/>
      <c r="E52" s="168">
        <f t="shared" si="21"/>
        <v>68</v>
      </c>
      <c r="F52" s="67">
        <f t="shared" si="22"/>
        <v>0</v>
      </c>
      <c r="G52" s="5">
        <v>68</v>
      </c>
      <c r="H52" s="5">
        <v>68</v>
      </c>
      <c r="I52" s="23">
        <v>48</v>
      </c>
      <c r="J52" s="42"/>
      <c r="K52" s="42"/>
      <c r="L52" s="42"/>
      <c r="M52" s="53"/>
      <c r="N52" s="312"/>
      <c r="O52" s="259"/>
      <c r="P52" s="234"/>
      <c r="Q52" s="299">
        <v>18</v>
      </c>
      <c r="R52" s="200"/>
      <c r="S52" s="305">
        <v>40</v>
      </c>
      <c r="T52" s="206"/>
      <c r="U52" s="346"/>
      <c r="V52" s="299"/>
      <c r="W52" s="202"/>
      <c r="X52" s="309"/>
      <c r="Y52" s="336"/>
      <c r="Z52" s="206"/>
      <c r="AA52" s="337"/>
      <c r="AB52" s="299"/>
      <c r="AC52" s="202"/>
      <c r="AD52" s="309"/>
      <c r="AE52" s="336"/>
      <c r="AF52" s="202"/>
      <c r="AG52" s="310"/>
      <c r="AH52" s="197"/>
      <c r="AI52" s="311"/>
    </row>
    <row r="53" spans="1:37" ht="15.75" thickBot="1" x14ac:dyDescent="0.3">
      <c r="A53" s="10" t="s">
        <v>41</v>
      </c>
      <c r="B53" s="11" t="s">
        <v>42</v>
      </c>
      <c r="C53" s="12" t="s">
        <v>201</v>
      </c>
      <c r="D53" s="52" t="s">
        <v>203</v>
      </c>
      <c r="E53" s="103">
        <f t="shared" ref="E53:AI53" si="25">SUM(E54+E65+E71+E78+E83)</f>
        <v>2752</v>
      </c>
      <c r="F53" s="103">
        <f t="shared" si="25"/>
        <v>86</v>
      </c>
      <c r="G53" s="103">
        <f t="shared" si="25"/>
        <v>2636</v>
      </c>
      <c r="H53" s="103">
        <f t="shared" si="25"/>
        <v>2540</v>
      </c>
      <c r="I53" s="103">
        <f t="shared" si="25"/>
        <v>1778</v>
      </c>
      <c r="J53" s="103">
        <f t="shared" si="25"/>
        <v>40</v>
      </c>
      <c r="K53" s="103">
        <f t="shared" si="25"/>
        <v>1404</v>
      </c>
      <c r="L53" s="103">
        <f t="shared" si="25"/>
        <v>72</v>
      </c>
      <c r="M53" s="103">
        <f t="shared" si="25"/>
        <v>60</v>
      </c>
      <c r="N53" s="103">
        <f t="shared" si="25"/>
        <v>0</v>
      </c>
      <c r="O53" s="103">
        <f t="shared" si="25"/>
        <v>0</v>
      </c>
      <c r="P53" s="103">
        <f t="shared" si="25"/>
        <v>0</v>
      </c>
      <c r="Q53" s="103">
        <f t="shared" si="25"/>
        <v>0</v>
      </c>
      <c r="R53" s="103">
        <f t="shared" si="25"/>
        <v>0</v>
      </c>
      <c r="S53" s="103">
        <f t="shared" si="25"/>
        <v>205</v>
      </c>
      <c r="T53" s="103">
        <f t="shared" si="25"/>
        <v>6</v>
      </c>
      <c r="U53" s="103">
        <f t="shared" si="25"/>
        <v>12</v>
      </c>
      <c r="V53" s="103">
        <f t="shared" si="25"/>
        <v>473</v>
      </c>
      <c r="W53" s="103">
        <f t="shared" si="25"/>
        <v>36</v>
      </c>
      <c r="X53" s="103">
        <f t="shared" si="25"/>
        <v>24</v>
      </c>
      <c r="Y53" s="103">
        <f t="shared" si="25"/>
        <v>726</v>
      </c>
      <c r="Z53" s="103">
        <f t="shared" si="25"/>
        <v>38</v>
      </c>
      <c r="AA53" s="103">
        <f t="shared" si="25"/>
        <v>36</v>
      </c>
      <c r="AB53" s="103">
        <f t="shared" si="25"/>
        <v>500</v>
      </c>
      <c r="AC53" s="103">
        <f t="shared" si="25"/>
        <v>6</v>
      </c>
      <c r="AD53" s="103">
        <f t="shared" si="25"/>
        <v>24</v>
      </c>
      <c r="AE53" s="103">
        <f t="shared" si="25"/>
        <v>492</v>
      </c>
      <c r="AF53" s="103">
        <f t="shared" si="25"/>
        <v>0</v>
      </c>
      <c r="AG53" s="103">
        <f t="shared" si="25"/>
        <v>12</v>
      </c>
      <c r="AH53" s="103">
        <f t="shared" si="25"/>
        <v>288</v>
      </c>
      <c r="AI53" s="103">
        <f t="shared" si="25"/>
        <v>0</v>
      </c>
    </row>
    <row r="54" spans="1:37" ht="38.25" customHeight="1" x14ac:dyDescent="0.25">
      <c r="A54" s="69" t="s">
        <v>43</v>
      </c>
      <c r="B54" s="19" t="s">
        <v>170</v>
      </c>
      <c r="C54" s="154" t="s">
        <v>200</v>
      </c>
      <c r="D54" s="155" t="s">
        <v>145</v>
      </c>
      <c r="E54" s="104">
        <f t="shared" ref="E54:AI54" si="26">SUM(E55:E63,E64)</f>
        <v>1138</v>
      </c>
      <c r="F54" s="84">
        <f t="shared" si="26"/>
        <v>56</v>
      </c>
      <c r="G54" s="20">
        <f t="shared" si="26"/>
        <v>1084</v>
      </c>
      <c r="H54" s="442">
        <v>1048</v>
      </c>
      <c r="I54" s="20">
        <f t="shared" si="26"/>
        <v>578</v>
      </c>
      <c r="J54" s="20">
        <f t="shared" si="26"/>
        <v>20</v>
      </c>
      <c r="K54" s="20">
        <f t="shared" si="26"/>
        <v>468</v>
      </c>
      <c r="L54" s="20">
        <f t="shared" si="26"/>
        <v>30</v>
      </c>
      <c r="M54" s="62">
        <f t="shared" si="26"/>
        <v>18</v>
      </c>
      <c r="N54" s="348">
        <f t="shared" si="26"/>
        <v>0</v>
      </c>
      <c r="O54" s="349">
        <f t="shared" si="26"/>
        <v>0</v>
      </c>
      <c r="P54" s="350">
        <f t="shared" si="26"/>
        <v>0</v>
      </c>
      <c r="Q54" s="349">
        <f t="shared" si="26"/>
        <v>0</v>
      </c>
      <c r="R54" s="351">
        <f t="shared" si="26"/>
        <v>0</v>
      </c>
      <c r="S54" s="349">
        <f t="shared" si="26"/>
        <v>49</v>
      </c>
      <c r="T54" s="352">
        <f t="shared" si="26"/>
        <v>0</v>
      </c>
      <c r="U54" s="353">
        <f t="shared" si="26"/>
        <v>0</v>
      </c>
      <c r="V54" s="349">
        <f t="shared" si="26"/>
        <v>473</v>
      </c>
      <c r="W54" s="352">
        <f t="shared" si="26"/>
        <v>36</v>
      </c>
      <c r="X54" s="351">
        <f t="shared" si="26"/>
        <v>24</v>
      </c>
      <c r="Y54" s="349">
        <f t="shared" si="26"/>
        <v>520</v>
      </c>
      <c r="Z54" s="352">
        <f t="shared" si="26"/>
        <v>20</v>
      </c>
      <c r="AA54" s="350">
        <f t="shared" si="26"/>
        <v>12</v>
      </c>
      <c r="AB54" s="349">
        <f t="shared" si="26"/>
        <v>0</v>
      </c>
      <c r="AC54" s="352">
        <f t="shared" si="26"/>
        <v>0</v>
      </c>
      <c r="AD54" s="351">
        <f t="shared" si="26"/>
        <v>0</v>
      </c>
      <c r="AE54" s="349">
        <f t="shared" si="26"/>
        <v>0</v>
      </c>
      <c r="AF54" s="352">
        <f t="shared" si="26"/>
        <v>0</v>
      </c>
      <c r="AG54" s="352">
        <f t="shared" si="26"/>
        <v>0</v>
      </c>
      <c r="AH54" s="352">
        <f t="shared" si="26"/>
        <v>0</v>
      </c>
      <c r="AI54" s="350">
        <f t="shared" si="26"/>
        <v>0</v>
      </c>
    </row>
    <row r="55" spans="1:37" ht="19.5" customHeight="1" x14ac:dyDescent="0.25">
      <c r="A55" s="71" t="s">
        <v>44</v>
      </c>
      <c r="B55" s="185" t="s">
        <v>171</v>
      </c>
      <c r="C55" s="166"/>
      <c r="D55" s="174" t="s">
        <v>144</v>
      </c>
      <c r="E55" s="168">
        <f t="shared" ref="E55:E64" si="27">SUM(F55,G55)</f>
        <v>202</v>
      </c>
      <c r="F55" s="67">
        <f t="shared" ref="F55:F64" si="28">SUM(R55,T55,W55,Z55,AC55,AF55)</f>
        <v>10</v>
      </c>
      <c r="G55" s="5">
        <f t="shared" ref="G55:G64" si="29">SUM(H55,U55,X55,AA55,AD55,AG55)</f>
        <v>192</v>
      </c>
      <c r="H55" s="5">
        <v>180</v>
      </c>
      <c r="I55" s="42">
        <v>20</v>
      </c>
      <c r="J55" s="42"/>
      <c r="K55" s="42"/>
      <c r="L55" s="42">
        <v>12</v>
      </c>
      <c r="M55" s="53">
        <v>6</v>
      </c>
      <c r="N55" s="307"/>
      <c r="O55" s="209"/>
      <c r="P55" s="212"/>
      <c r="Q55" s="299"/>
      <c r="R55" s="200"/>
      <c r="S55" s="305">
        <v>49</v>
      </c>
      <c r="T55" s="202"/>
      <c r="U55" s="346"/>
      <c r="V55" s="299">
        <v>131</v>
      </c>
      <c r="W55" s="202">
        <v>10</v>
      </c>
      <c r="X55" s="347">
        <v>12</v>
      </c>
      <c r="Y55" s="336"/>
      <c r="Z55" s="202"/>
      <c r="AA55" s="337"/>
      <c r="AB55" s="299"/>
      <c r="AC55" s="202"/>
      <c r="AD55" s="309"/>
      <c r="AE55" s="336"/>
      <c r="AF55" s="202"/>
      <c r="AG55" s="310"/>
      <c r="AH55" s="197"/>
      <c r="AI55" s="311"/>
    </row>
    <row r="56" spans="1:37" ht="27.75" customHeight="1" x14ac:dyDescent="0.25">
      <c r="A56" s="71" t="s">
        <v>45</v>
      </c>
      <c r="B56" s="169" t="s">
        <v>172</v>
      </c>
      <c r="C56" s="166"/>
      <c r="D56" s="167"/>
      <c r="E56" s="168">
        <f t="shared" si="27"/>
        <v>70</v>
      </c>
      <c r="F56" s="67">
        <v>10</v>
      </c>
      <c r="G56" s="5">
        <v>60</v>
      </c>
      <c r="H56" s="5">
        <v>60</v>
      </c>
      <c r="I56" s="42">
        <v>20</v>
      </c>
      <c r="J56" s="23"/>
      <c r="K56" s="42"/>
      <c r="L56" s="42"/>
      <c r="M56" s="57"/>
      <c r="N56" s="307"/>
      <c r="O56" s="209"/>
      <c r="P56" s="212"/>
      <c r="Q56" s="299"/>
      <c r="R56" s="200"/>
      <c r="S56" s="305"/>
      <c r="T56" s="202"/>
      <c r="U56" s="346"/>
      <c r="V56" s="299">
        <v>60</v>
      </c>
      <c r="W56" s="202">
        <v>10</v>
      </c>
      <c r="X56" s="309"/>
      <c r="Y56" s="336"/>
      <c r="Z56" s="202"/>
      <c r="AA56" s="337"/>
      <c r="AB56" s="299"/>
      <c r="AC56" s="202"/>
      <c r="AD56" s="309"/>
      <c r="AE56" s="336"/>
      <c r="AF56" s="202"/>
      <c r="AG56" s="310"/>
      <c r="AH56" s="197"/>
      <c r="AI56" s="311"/>
      <c r="AJ56" s="520"/>
      <c r="AK56" s="521"/>
    </row>
    <row r="57" spans="1:37" ht="24" x14ac:dyDescent="0.25">
      <c r="A57" s="71" t="s">
        <v>113</v>
      </c>
      <c r="B57" s="169" t="s">
        <v>173</v>
      </c>
      <c r="C57" s="173" t="s">
        <v>77</v>
      </c>
      <c r="D57" s="190"/>
      <c r="E57" s="168">
        <v>68</v>
      </c>
      <c r="F57" s="67">
        <f t="shared" si="28"/>
        <v>8</v>
      </c>
      <c r="G57" s="5">
        <v>60</v>
      </c>
      <c r="H57" s="5">
        <v>60</v>
      </c>
      <c r="I57" s="42"/>
      <c r="J57" s="37">
        <v>20</v>
      </c>
      <c r="K57" s="42"/>
      <c r="L57" s="42"/>
      <c r="M57" s="53"/>
      <c r="N57" s="307"/>
      <c r="O57" s="209"/>
      <c r="P57" s="212"/>
      <c r="Q57" s="299"/>
      <c r="R57" s="200"/>
      <c r="S57" s="305"/>
      <c r="T57" s="202"/>
      <c r="U57" s="346"/>
      <c r="V57" s="299">
        <v>60</v>
      </c>
      <c r="W57" s="202">
        <v>8</v>
      </c>
      <c r="X57" s="309"/>
      <c r="Y57" s="336"/>
      <c r="Z57" s="202"/>
      <c r="AA57" s="337"/>
      <c r="AB57" s="299"/>
      <c r="AC57" s="202"/>
      <c r="AD57" s="309"/>
      <c r="AE57" s="336"/>
      <c r="AF57" s="202"/>
      <c r="AG57" s="310"/>
      <c r="AH57" s="197"/>
      <c r="AI57" s="311"/>
    </row>
    <row r="58" spans="1:37" s="412" customFormat="1" ht="24" x14ac:dyDescent="0.25">
      <c r="A58" s="71" t="s">
        <v>174</v>
      </c>
      <c r="B58" s="169" t="s">
        <v>175</v>
      </c>
      <c r="C58" s="173"/>
      <c r="D58" s="190" t="s">
        <v>133</v>
      </c>
      <c r="E58" s="168">
        <v>98</v>
      </c>
      <c r="F58" s="67">
        <f t="shared" si="28"/>
        <v>8</v>
      </c>
      <c r="G58" s="5">
        <f t="shared" si="29"/>
        <v>92</v>
      </c>
      <c r="H58" s="5">
        <v>80</v>
      </c>
      <c r="I58" s="42">
        <v>10</v>
      </c>
      <c r="J58" s="42"/>
      <c r="K58" s="42"/>
      <c r="L58" s="42">
        <v>12</v>
      </c>
      <c r="M58" s="53">
        <v>6</v>
      </c>
      <c r="N58" s="307"/>
      <c r="O58" s="209"/>
      <c r="P58" s="212"/>
      <c r="Q58" s="299"/>
      <c r="R58" s="200"/>
      <c r="S58" s="305"/>
      <c r="T58" s="202"/>
      <c r="U58" s="346"/>
      <c r="V58" s="299">
        <v>80</v>
      </c>
      <c r="W58" s="202">
        <v>8</v>
      </c>
      <c r="X58" s="347">
        <v>12</v>
      </c>
      <c r="Y58" s="336"/>
      <c r="Z58" s="202"/>
      <c r="AA58" s="337"/>
      <c r="AB58" s="299"/>
      <c r="AC58" s="202"/>
      <c r="AD58" s="309"/>
      <c r="AE58" s="336"/>
      <c r="AF58" s="202"/>
      <c r="AG58" s="310"/>
      <c r="AH58" s="197"/>
      <c r="AI58" s="311"/>
    </row>
    <row r="59" spans="1:37" s="412" customFormat="1" ht="36" x14ac:dyDescent="0.25">
      <c r="A59" s="71" t="s">
        <v>176</v>
      </c>
      <c r="B59" s="169" t="s">
        <v>177</v>
      </c>
      <c r="C59" s="173" t="s">
        <v>77</v>
      </c>
      <c r="D59" s="190"/>
      <c r="E59" s="168">
        <f t="shared" si="27"/>
        <v>90</v>
      </c>
      <c r="F59" s="67">
        <v>10</v>
      </c>
      <c r="G59" s="5">
        <v>80</v>
      </c>
      <c r="H59" s="5">
        <v>80</v>
      </c>
      <c r="I59" s="42">
        <v>20</v>
      </c>
      <c r="J59" s="42"/>
      <c r="K59" s="42"/>
      <c r="L59" s="42"/>
      <c r="M59" s="53"/>
      <c r="N59" s="307"/>
      <c r="O59" s="209"/>
      <c r="P59" s="212"/>
      <c r="Q59" s="299"/>
      <c r="R59" s="200"/>
      <c r="S59" s="305"/>
      <c r="T59" s="202"/>
      <c r="U59" s="346"/>
      <c r="V59" s="299">
        <v>40</v>
      </c>
      <c r="W59" s="202"/>
      <c r="X59" s="309"/>
      <c r="Y59" s="336">
        <v>40</v>
      </c>
      <c r="Z59" s="202">
        <v>10</v>
      </c>
      <c r="AA59" s="337"/>
      <c r="AB59" s="299"/>
      <c r="AC59" s="202"/>
      <c r="AD59" s="309"/>
      <c r="AE59" s="336"/>
      <c r="AF59" s="202"/>
      <c r="AG59" s="310"/>
      <c r="AH59" s="197"/>
      <c r="AI59" s="311"/>
    </row>
    <row r="60" spans="1:37" s="412" customFormat="1" ht="24" x14ac:dyDescent="0.25">
      <c r="A60" s="71" t="s">
        <v>178</v>
      </c>
      <c r="B60" s="169" t="s">
        <v>179</v>
      </c>
      <c r="C60" s="173" t="s">
        <v>78</v>
      </c>
      <c r="D60" s="190"/>
      <c r="E60" s="168">
        <f t="shared" si="27"/>
        <v>66</v>
      </c>
      <c r="F60" s="67">
        <f t="shared" si="28"/>
        <v>6</v>
      </c>
      <c r="G60" s="5">
        <f t="shared" si="29"/>
        <v>60</v>
      </c>
      <c r="H60" s="5">
        <v>60</v>
      </c>
      <c r="I60" s="42">
        <v>20</v>
      </c>
      <c r="J60" s="42"/>
      <c r="K60" s="42"/>
      <c r="L60" s="42"/>
      <c r="M60" s="53"/>
      <c r="N60" s="307"/>
      <c r="O60" s="209"/>
      <c r="P60" s="212"/>
      <c r="Q60" s="299"/>
      <c r="R60" s="200"/>
      <c r="S60" s="305"/>
      <c r="T60" s="202"/>
      <c r="U60" s="346"/>
      <c r="V60" s="299"/>
      <c r="W60" s="202"/>
      <c r="X60" s="309"/>
      <c r="Y60" s="336">
        <v>60</v>
      </c>
      <c r="Z60" s="202">
        <v>6</v>
      </c>
      <c r="AA60" s="337"/>
      <c r="AB60" s="299"/>
      <c r="AC60" s="202"/>
      <c r="AD60" s="309"/>
      <c r="AE60" s="336"/>
      <c r="AF60" s="202"/>
      <c r="AG60" s="310"/>
      <c r="AH60" s="197"/>
      <c r="AI60" s="311"/>
    </row>
    <row r="61" spans="1:37" s="412" customFormat="1" ht="15.75" x14ac:dyDescent="0.25">
      <c r="A61" s="71" t="s">
        <v>180</v>
      </c>
      <c r="B61" s="169" t="s">
        <v>181</v>
      </c>
      <c r="C61" s="173"/>
      <c r="E61" s="168">
        <f t="shared" si="27"/>
        <v>64</v>
      </c>
      <c r="F61" s="67">
        <f t="shared" si="28"/>
        <v>4</v>
      </c>
      <c r="G61" s="5">
        <v>60</v>
      </c>
      <c r="H61" s="5">
        <v>60</v>
      </c>
      <c r="I61" s="42">
        <v>20</v>
      </c>
      <c r="J61" s="42"/>
      <c r="K61" s="42"/>
      <c r="L61" s="42"/>
      <c r="M61" s="53"/>
      <c r="N61" s="307"/>
      <c r="O61" s="209"/>
      <c r="P61" s="212"/>
      <c r="Q61" s="299"/>
      <c r="R61" s="200"/>
      <c r="S61" s="305"/>
      <c r="T61" s="202"/>
      <c r="U61" s="346"/>
      <c r="V61" s="299"/>
      <c r="W61" s="202"/>
      <c r="X61" s="309"/>
      <c r="Y61" s="336">
        <v>54</v>
      </c>
      <c r="Z61" s="202">
        <v>4</v>
      </c>
      <c r="AA61" s="337"/>
      <c r="AB61" s="299"/>
      <c r="AC61" s="202"/>
      <c r="AD61" s="309"/>
      <c r="AE61" s="336"/>
      <c r="AF61" s="202"/>
      <c r="AG61" s="310"/>
      <c r="AH61" s="197"/>
      <c r="AI61" s="311"/>
    </row>
    <row r="62" spans="1:37" ht="15.75" x14ac:dyDescent="0.25">
      <c r="A62" s="71" t="s">
        <v>46</v>
      </c>
      <c r="B62" s="165" t="s">
        <v>83</v>
      </c>
      <c r="C62" s="166" t="s">
        <v>77</v>
      </c>
      <c r="D62" s="167"/>
      <c r="E62" s="168">
        <f t="shared" si="27"/>
        <v>216</v>
      </c>
      <c r="F62" s="67">
        <f t="shared" si="28"/>
        <v>0</v>
      </c>
      <c r="G62" s="5">
        <f t="shared" si="29"/>
        <v>216</v>
      </c>
      <c r="H62" s="5">
        <v>216</v>
      </c>
      <c r="I62" s="42">
        <v>216</v>
      </c>
      <c r="J62" s="42"/>
      <c r="K62" s="35">
        <v>216</v>
      </c>
      <c r="L62" s="42"/>
      <c r="M62" s="53"/>
      <c r="N62" s="307"/>
      <c r="O62" s="209"/>
      <c r="P62" s="212"/>
      <c r="Q62" s="299"/>
      <c r="R62" s="200"/>
      <c r="S62" s="305"/>
      <c r="T62" s="202"/>
      <c r="U62" s="346"/>
      <c r="V62" s="299">
        <v>102</v>
      </c>
      <c r="W62" s="202"/>
      <c r="X62" s="309"/>
      <c r="Y62" s="336">
        <v>114</v>
      </c>
      <c r="Z62" s="202"/>
      <c r="AA62" s="337"/>
      <c r="AB62" s="299"/>
      <c r="AC62" s="202"/>
      <c r="AD62" s="309"/>
      <c r="AE62" s="336"/>
      <c r="AF62" s="202"/>
      <c r="AG62" s="310"/>
      <c r="AH62" s="197"/>
      <c r="AI62" s="311"/>
      <c r="AJ62" s="160" t="s">
        <v>152</v>
      </c>
    </row>
    <row r="63" spans="1:37" ht="15.75" x14ac:dyDescent="0.25">
      <c r="A63" s="71" t="s">
        <v>47</v>
      </c>
      <c r="B63" s="165" t="s">
        <v>84</v>
      </c>
      <c r="C63" s="31" t="s">
        <v>78</v>
      </c>
      <c r="D63" s="167"/>
      <c r="E63" s="168">
        <f t="shared" si="27"/>
        <v>252</v>
      </c>
      <c r="F63" s="67">
        <f t="shared" si="28"/>
        <v>0</v>
      </c>
      <c r="G63" s="5">
        <f t="shared" si="29"/>
        <v>252</v>
      </c>
      <c r="H63" s="5">
        <v>252</v>
      </c>
      <c r="I63" s="42">
        <v>252</v>
      </c>
      <c r="J63" s="42"/>
      <c r="K63" s="35">
        <v>252</v>
      </c>
      <c r="L63" s="42"/>
      <c r="M63" s="53"/>
      <c r="N63" s="307"/>
      <c r="O63" s="209"/>
      <c r="P63" s="212"/>
      <c r="Q63" s="299"/>
      <c r="R63" s="200"/>
      <c r="S63" s="305"/>
      <c r="T63" s="202"/>
      <c r="U63" s="346"/>
      <c r="V63" s="299"/>
      <c r="W63" s="202"/>
      <c r="X63" s="309"/>
      <c r="Y63" s="336">
        <v>252</v>
      </c>
      <c r="Z63" s="202"/>
      <c r="AA63" s="337"/>
      <c r="AB63" s="299"/>
      <c r="AC63" s="202"/>
      <c r="AD63" s="309"/>
      <c r="AE63" s="336"/>
      <c r="AF63" s="202"/>
      <c r="AG63" s="310"/>
      <c r="AH63" s="197"/>
      <c r="AI63" s="311"/>
      <c r="AJ63" s="160" t="s">
        <v>153</v>
      </c>
    </row>
    <row r="64" spans="1:37" ht="21.75" customHeight="1" x14ac:dyDescent="0.25">
      <c r="A64" s="71"/>
      <c r="B64" s="191" t="s">
        <v>76</v>
      </c>
      <c r="C64" s="166"/>
      <c r="D64" s="167" t="s">
        <v>80</v>
      </c>
      <c r="E64" s="168">
        <f t="shared" si="27"/>
        <v>12</v>
      </c>
      <c r="F64" s="67">
        <f t="shared" si="28"/>
        <v>0</v>
      </c>
      <c r="G64" s="5">
        <f t="shared" si="29"/>
        <v>12</v>
      </c>
      <c r="H64" s="5">
        <f t="shared" ref="H64" si="30">SUM(Q64,S64,V64,Y64,AB64,AE64)</f>
        <v>0</v>
      </c>
      <c r="I64" s="42"/>
      <c r="J64" s="42"/>
      <c r="K64" s="42"/>
      <c r="L64" s="42">
        <v>6</v>
      </c>
      <c r="M64" s="53">
        <v>6</v>
      </c>
      <c r="N64" s="307"/>
      <c r="O64" s="209"/>
      <c r="P64" s="212"/>
      <c r="Q64" s="299"/>
      <c r="R64" s="200"/>
      <c r="S64" s="305"/>
      <c r="T64" s="202"/>
      <c r="U64" s="346"/>
      <c r="V64" s="299"/>
      <c r="W64" s="202"/>
      <c r="X64" s="309"/>
      <c r="Y64" s="336"/>
      <c r="Z64" s="202"/>
      <c r="AA64" s="448">
        <v>12</v>
      </c>
      <c r="AB64" s="305"/>
      <c r="AC64" s="202"/>
      <c r="AD64" s="309"/>
      <c r="AE64" s="336"/>
      <c r="AF64" s="202"/>
      <c r="AG64" s="310"/>
      <c r="AH64" s="197"/>
      <c r="AI64" s="311"/>
    </row>
    <row r="65" spans="1:37" ht="36" x14ac:dyDescent="0.25">
      <c r="A65" s="70" t="s">
        <v>48</v>
      </c>
      <c r="B65" s="7" t="s">
        <v>182</v>
      </c>
      <c r="C65" s="156" t="s">
        <v>82</v>
      </c>
      <c r="D65" s="157" t="s">
        <v>146</v>
      </c>
      <c r="E65" s="105">
        <f t="shared" ref="E65:AI65" si="31">SUM(E66:E69,E70)</f>
        <v>418</v>
      </c>
      <c r="F65" s="96">
        <f t="shared" si="31"/>
        <v>18</v>
      </c>
      <c r="G65" s="3">
        <f t="shared" si="31"/>
        <v>368</v>
      </c>
      <c r="H65" s="443">
        <f t="shared" si="31"/>
        <v>344</v>
      </c>
      <c r="I65" s="3">
        <f t="shared" si="31"/>
        <v>174</v>
      </c>
      <c r="J65" s="3">
        <f t="shared" si="31"/>
        <v>20</v>
      </c>
      <c r="K65" s="3">
        <f t="shared" si="31"/>
        <v>144</v>
      </c>
      <c r="L65" s="3">
        <f t="shared" si="31"/>
        <v>18</v>
      </c>
      <c r="M65" s="63">
        <f t="shared" si="31"/>
        <v>18</v>
      </c>
      <c r="N65" s="356">
        <f t="shared" si="31"/>
        <v>0</v>
      </c>
      <c r="O65" s="357">
        <f t="shared" si="31"/>
        <v>0</v>
      </c>
      <c r="P65" s="358">
        <f t="shared" si="31"/>
        <v>0</v>
      </c>
      <c r="Q65" s="357">
        <f t="shared" si="31"/>
        <v>0</v>
      </c>
      <c r="R65" s="359">
        <f t="shared" si="31"/>
        <v>0</v>
      </c>
      <c r="S65" s="357">
        <f t="shared" si="31"/>
        <v>0</v>
      </c>
      <c r="T65" s="360">
        <f t="shared" si="31"/>
        <v>0</v>
      </c>
      <c r="U65" s="361">
        <f t="shared" si="31"/>
        <v>0</v>
      </c>
      <c r="V65" s="357">
        <f t="shared" si="31"/>
        <v>0</v>
      </c>
      <c r="W65" s="360">
        <f t="shared" si="31"/>
        <v>0</v>
      </c>
      <c r="X65" s="359">
        <f t="shared" si="31"/>
        <v>0</v>
      </c>
      <c r="Y65" s="357">
        <f t="shared" si="31"/>
        <v>206</v>
      </c>
      <c r="Z65" s="360">
        <f t="shared" si="31"/>
        <v>18</v>
      </c>
      <c r="AA65" s="358">
        <f t="shared" si="31"/>
        <v>24</v>
      </c>
      <c r="AB65" s="357">
        <f t="shared" si="31"/>
        <v>0</v>
      </c>
      <c r="AC65" s="360">
        <f t="shared" si="31"/>
        <v>0</v>
      </c>
      <c r="AD65" s="359">
        <f t="shared" si="31"/>
        <v>12</v>
      </c>
      <c r="AE65" s="357">
        <f t="shared" si="31"/>
        <v>144</v>
      </c>
      <c r="AF65" s="360">
        <f t="shared" si="31"/>
        <v>0</v>
      </c>
      <c r="AG65" s="360">
        <f t="shared" si="31"/>
        <v>0</v>
      </c>
      <c r="AH65" s="360">
        <f t="shared" si="31"/>
        <v>0</v>
      </c>
      <c r="AI65" s="358">
        <f t="shared" si="31"/>
        <v>0</v>
      </c>
    </row>
    <row r="66" spans="1:37" ht="18" customHeight="1" x14ac:dyDescent="0.25">
      <c r="A66" s="71" t="s">
        <v>49</v>
      </c>
      <c r="B66" s="169" t="s">
        <v>183</v>
      </c>
      <c r="C66" s="166" t="s">
        <v>78</v>
      </c>
      <c r="D66" s="167"/>
      <c r="E66" s="168">
        <f t="shared" ref="E66:E70" si="32">SUM(F66,G66)</f>
        <v>66</v>
      </c>
      <c r="F66" s="67">
        <f t="shared" ref="F66:F70" si="33">SUM(R66,T66,W66,Z66,AC66,AF66)</f>
        <v>6</v>
      </c>
      <c r="G66" s="5">
        <f t="shared" ref="G66:G70" si="34">SUM(H66,U66,X66,AA66,AD66,AG66)</f>
        <v>60</v>
      </c>
      <c r="H66" s="5">
        <v>60</v>
      </c>
      <c r="I66" s="42">
        <v>10</v>
      </c>
      <c r="J66" s="23"/>
      <c r="K66" s="42"/>
      <c r="L66" s="42"/>
      <c r="M66" s="57"/>
      <c r="N66" s="307"/>
      <c r="O66" s="209"/>
      <c r="P66" s="213"/>
      <c r="Q66" s="299"/>
      <c r="R66" s="200"/>
      <c r="S66" s="305"/>
      <c r="T66" s="202"/>
      <c r="U66" s="346"/>
      <c r="V66" s="299"/>
      <c r="W66" s="202"/>
      <c r="X66" s="309"/>
      <c r="Y66" s="336">
        <v>66</v>
      </c>
      <c r="Z66" s="202">
        <v>6</v>
      </c>
      <c r="AA66" s="337"/>
      <c r="AB66" s="299"/>
      <c r="AC66" s="202"/>
      <c r="AD66" s="309"/>
      <c r="AE66" s="336"/>
      <c r="AF66" s="202"/>
      <c r="AG66" s="310"/>
      <c r="AH66" s="197"/>
      <c r="AI66" s="311"/>
      <c r="AJ66" s="520"/>
      <c r="AK66" s="521"/>
    </row>
    <row r="67" spans="1:37" s="412" customFormat="1" ht="26.25" customHeight="1" x14ac:dyDescent="0.25">
      <c r="A67" s="71" t="s">
        <v>50</v>
      </c>
      <c r="B67" s="169" t="s">
        <v>184</v>
      </c>
      <c r="C67" s="166"/>
      <c r="D67" s="167" t="s">
        <v>133</v>
      </c>
      <c r="E67" s="168">
        <v>118</v>
      </c>
      <c r="F67" s="67">
        <f t="shared" si="33"/>
        <v>6</v>
      </c>
      <c r="G67" s="5">
        <v>80</v>
      </c>
      <c r="H67" s="5">
        <v>80</v>
      </c>
      <c r="I67" s="42">
        <v>10</v>
      </c>
      <c r="J67" s="37">
        <v>20</v>
      </c>
      <c r="K67" s="42"/>
      <c r="L67" s="42">
        <v>6</v>
      </c>
      <c r="M67" s="57">
        <v>6</v>
      </c>
      <c r="N67" s="307"/>
      <c r="O67" s="209"/>
      <c r="P67" s="213"/>
      <c r="Q67" s="299"/>
      <c r="R67" s="200"/>
      <c r="S67" s="305"/>
      <c r="T67" s="202"/>
      <c r="U67" s="346"/>
      <c r="V67" s="299"/>
      <c r="W67" s="202"/>
      <c r="X67" s="309"/>
      <c r="Y67" s="336">
        <v>80</v>
      </c>
      <c r="Z67" s="202">
        <v>6</v>
      </c>
      <c r="AA67" s="354">
        <v>12</v>
      </c>
      <c r="AB67" s="299"/>
      <c r="AC67" s="202"/>
      <c r="AD67" s="309"/>
      <c r="AE67" s="336"/>
      <c r="AF67" s="202"/>
      <c r="AG67" s="310"/>
      <c r="AH67" s="197"/>
      <c r="AI67" s="311"/>
      <c r="AJ67" s="68"/>
    </row>
    <row r="68" spans="1:37" s="412" customFormat="1" ht="18" customHeight="1" x14ac:dyDescent="0.25">
      <c r="A68" s="71" t="s">
        <v>114</v>
      </c>
      <c r="B68" s="169" t="s">
        <v>185</v>
      </c>
      <c r="C68" s="166"/>
      <c r="D68" s="167" t="s">
        <v>133</v>
      </c>
      <c r="E68" s="168">
        <f t="shared" si="32"/>
        <v>78</v>
      </c>
      <c r="F68" s="67">
        <v>6</v>
      </c>
      <c r="G68" s="5">
        <f t="shared" si="34"/>
        <v>72</v>
      </c>
      <c r="H68" s="5">
        <v>60</v>
      </c>
      <c r="I68" s="42">
        <v>10</v>
      </c>
      <c r="J68" s="23"/>
      <c r="K68" s="42"/>
      <c r="L68" s="42">
        <v>6</v>
      </c>
      <c r="M68" s="57">
        <v>6</v>
      </c>
      <c r="N68" s="307"/>
      <c r="O68" s="209"/>
      <c r="P68" s="213"/>
      <c r="Q68" s="299"/>
      <c r="R68" s="200"/>
      <c r="S68" s="305"/>
      <c r="T68" s="202"/>
      <c r="U68" s="346"/>
      <c r="V68" s="299"/>
      <c r="W68" s="202"/>
      <c r="X68" s="309"/>
      <c r="Y68" s="336">
        <v>60</v>
      </c>
      <c r="Z68" s="202">
        <v>6</v>
      </c>
      <c r="AA68" s="354">
        <v>12</v>
      </c>
      <c r="AB68" s="299"/>
      <c r="AC68" s="202"/>
      <c r="AD68" s="309"/>
      <c r="AE68" s="336"/>
      <c r="AF68" s="202"/>
      <c r="AG68" s="310"/>
      <c r="AH68" s="197"/>
      <c r="AI68" s="311"/>
      <c r="AJ68" s="68"/>
    </row>
    <row r="69" spans="1:37" ht="15.75" x14ac:dyDescent="0.25">
      <c r="A69" s="71" t="s">
        <v>51</v>
      </c>
      <c r="B69" s="169" t="s">
        <v>84</v>
      </c>
      <c r="C69" s="166" t="s">
        <v>78</v>
      </c>
      <c r="D69" s="167"/>
      <c r="E69" s="168">
        <f t="shared" si="32"/>
        <v>144</v>
      </c>
      <c r="F69" s="67">
        <f t="shared" si="33"/>
        <v>0</v>
      </c>
      <c r="G69" s="5">
        <f t="shared" si="34"/>
        <v>144</v>
      </c>
      <c r="H69" s="5">
        <v>144</v>
      </c>
      <c r="I69" s="42">
        <v>144</v>
      </c>
      <c r="J69" s="42"/>
      <c r="K69" s="35">
        <v>144</v>
      </c>
      <c r="L69" s="42"/>
      <c r="M69" s="53"/>
      <c r="N69" s="307"/>
      <c r="O69" s="209"/>
      <c r="P69" s="213"/>
      <c r="Q69" s="299"/>
      <c r="R69" s="200"/>
      <c r="S69" s="305"/>
      <c r="T69" s="202"/>
      <c r="U69" s="346"/>
      <c r="V69" s="299"/>
      <c r="W69" s="202"/>
      <c r="X69" s="309"/>
      <c r="Y69" s="336"/>
      <c r="Z69" s="202"/>
      <c r="AA69" s="337"/>
      <c r="AB69" s="342"/>
      <c r="AC69" s="202"/>
      <c r="AD69" s="309"/>
      <c r="AE69" s="336">
        <v>144</v>
      </c>
      <c r="AF69" s="202"/>
      <c r="AG69" s="310"/>
      <c r="AH69" s="197"/>
      <c r="AI69" s="311"/>
      <c r="AJ69" s="160" t="s">
        <v>154</v>
      </c>
    </row>
    <row r="70" spans="1:37" ht="15.75" x14ac:dyDescent="0.25">
      <c r="A70" s="71"/>
      <c r="B70" s="191" t="s">
        <v>76</v>
      </c>
      <c r="C70" s="166"/>
      <c r="D70" s="167" t="s">
        <v>80</v>
      </c>
      <c r="E70" s="168">
        <f t="shared" si="32"/>
        <v>12</v>
      </c>
      <c r="F70" s="67">
        <f t="shared" si="33"/>
        <v>0</v>
      </c>
      <c r="G70" s="5">
        <f t="shared" si="34"/>
        <v>12</v>
      </c>
      <c r="H70" s="5">
        <f t="shared" ref="H70" si="35">SUM(Q70,S70,V70,Y70,AB70,AE70)</f>
        <v>0</v>
      </c>
      <c r="I70" s="42"/>
      <c r="J70" s="42"/>
      <c r="K70" s="42"/>
      <c r="L70" s="42">
        <v>6</v>
      </c>
      <c r="M70" s="53">
        <v>6</v>
      </c>
      <c r="N70" s="307"/>
      <c r="O70" s="209"/>
      <c r="P70" s="213"/>
      <c r="Q70" s="299"/>
      <c r="R70" s="200"/>
      <c r="S70" s="305"/>
      <c r="T70" s="202"/>
      <c r="U70" s="346"/>
      <c r="V70" s="299"/>
      <c r="W70" s="202"/>
      <c r="X70" s="309"/>
      <c r="Y70" s="336"/>
      <c r="Z70" s="202"/>
      <c r="AA70" s="337"/>
      <c r="AB70" s="299"/>
      <c r="AC70" s="202"/>
      <c r="AD70" s="450">
        <v>12</v>
      </c>
      <c r="AE70" s="305"/>
      <c r="AF70" s="202"/>
      <c r="AG70" s="310"/>
      <c r="AH70" s="197"/>
      <c r="AI70" s="311"/>
    </row>
    <row r="71" spans="1:37" ht="24" x14ac:dyDescent="0.25">
      <c r="A71" s="70" t="s">
        <v>52</v>
      </c>
      <c r="B71" s="7" t="s">
        <v>186</v>
      </c>
      <c r="C71" s="156" t="s">
        <v>198</v>
      </c>
      <c r="D71" s="157" t="s">
        <v>147</v>
      </c>
      <c r="E71" s="105">
        <f>SUM(E72:E76,E77)</f>
        <v>374</v>
      </c>
      <c r="F71" s="96">
        <f>SUM(F72:F76)</f>
        <v>6</v>
      </c>
      <c r="G71" s="3">
        <f>SUM(G72:G76,G77)</f>
        <v>368</v>
      </c>
      <c r="H71" s="443">
        <f>SUM(H72:H76)</f>
        <v>344</v>
      </c>
      <c r="I71" s="6">
        <f>SUM(I72:I76)</f>
        <v>194</v>
      </c>
      <c r="J71" s="3">
        <f t="shared" ref="J71:AI71" si="36">SUM(J72:J76,J77)</f>
        <v>0</v>
      </c>
      <c r="K71" s="3">
        <f t="shared" si="36"/>
        <v>144</v>
      </c>
      <c r="L71" s="3">
        <f t="shared" si="36"/>
        <v>12</v>
      </c>
      <c r="M71" s="63">
        <f t="shared" si="36"/>
        <v>12</v>
      </c>
      <c r="N71" s="356">
        <f t="shared" si="36"/>
        <v>0</v>
      </c>
      <c r="O71" s="357">
        <f t="shared" si="36"/>
        <v>0</v>
      </c>
      <c r="P71" s="358">
        <f t="shared" si="36"/>
        <v>0</v>
      </c>
      <c r="Q71" s="357">
        <f t="shared" si="36"/>
        <v>0</v>
      </c>
      <c r="R71" s="359">
        <f t="shared" si="36"/>
        <v>0</v>
      </c>
      <c r="S71" s="357">
        <f t="shared" si="36"/>
        <v>0</v>
      </c>
      <c r="T71" s="360">
        <f t="shared" si="36"/>
        <v>0</v>
      </c>
      <c r="U71" s="358">
        <f t="shared" si="36"/>
        <v>0</v>
      </c>
      <c r="V71" s="357">
        <f t="shared" si="36"/>
        <v>0</v>
      </c>
      <c r="W71" s="360">
        <f t="shared" si="36"/>
        <v>0</v>
      </c>
      <c r="X71" s="359">
        <f t="shared" si="36"/>
        <v>0</v>
      </c>
      <c r="Y71" s="357">
        <f t="shared" si="36"/>
        <v>0</v>
      </c>
      <c r="Z71" s="360">
        <f t="shared" si="36"/>
        <v>0</v>
      </c>
      <c r="AA71" s="358">
        <f t="shared" si="36"/>
        <v>0</v>
      </c>
      <c r="AB71" s="357">
        <f t="shared" si="36"/>
        <v>200</v>
      </c>
      <c r="AC71" s="360">
        <f t="shared" si="36"/>
        <v>6</v>
      </c>
      <c r="AD71" s="359">
        <f t="shared" si="36"/>
        <v>12</v>
      </c>
      <c r="AE71" s="357">
        <f t="shared" si="36"/>
        <v>144</v>
      </c>
      <c r="AF71" s="360">
        <f t="shared" si="36"/>
        <v>0</v>
      </c>
      <c r="AG71" s="360">
        <f t="shared" si="36"/>
        <v>12</v>
      </c>
      <c r="AH71" s="360">
        <f t="shared" si="36"/>
        <v>0</v>
      </c>
      <c r="AI71" s="358">
        <f t="shared" si="36"/>
        <v>0</v>
      </c>
    </row>
    <row r="72" spans="1:37" ht="24" x14ac:dyDescent="0.25">
      <c r="A72" s="71" t="s">
        <v>53</v>
      </c>
      <c r="B72" s="169" t="s">
        <v>187</v>
      </c>
      <c r="C72" s="166"/>
      <c r="D72" s="167" t="s">
        <v>144</v>
      </c>
      <c r="E72" s="168">
        <f t="shared" ref="E72:E77" si="37">SUM(F72,G72)</f>
        <v>78</v>
      </c>
      <c r="F72" s="67">
        <v>6</v>
      </c>
      <c r="G72" s="5">
        <f t="shared" ref="G72:G77" si="38">SUM(H72,U72,X72,AA72,AD72,AG72)</f>
        <v>72</v>
      </c>
      <c r="H72" s="5">
        <v>60</v>
      </c>
      <c r="I72" s="42">
        <v>10</v>
      </c>
      <c r="J72" s="42"/>
      <c r="K72" s="42"/>
      <c r="L72" s="42">
        <v>6</v>
      </c>
      <c r="M72" s="53">
        <v>6</v>
      </c>
      <c r="N72" s="307"/>
      <c r="O72" s="209"/>
      <c r="P72" s="213"/>
      <c r="Q72" s="305"/>
      <c r="R72" s="200"/>
      <c r="S72" s="305"/>
      <c r="T72" s="202"/>
      <c r="U72" s="346"/>
      <c r="V72" s="299"/>
      <c r="W72" s="202"/>
      <c r="X72" s="309"/>
      <c r="Y72" s="336"/>
      <c r="Z72" s="202"/>
      <c r="AA72" s="337"/>
      <c r="AB72" s="299">
        <v>60</v>
      </c>
      <c r="AC72" s="202">
        <v>6</v>
      </c>
      <c r="AD72" s="347">
        <v>12</v>
      </c>
      <c r="AE72" s="336"/>
      <c r="AF72" s="202"/>
      <c r="AG72" s="362"/>
      <c r="AH72" s="197"/>
      <c r="AI72" s="311"/>
    </row>
    <row r="73" spans="1:37" ht="27" customHeight="1" x14ac:dyDescent="0.25">
      <c r="A73" s="71" t="s">
        <v>54</v>
      </c>
      <c r="B73" s="169" t="s">
        <v>188</v>
      </c>
      <c r="C73" s="166" t="s">
        <v>156</v>
      </c>
      <c r="D73" s="167"/>
      <c r="E73" s="168">
        <f t="shared" si="37"/>
        <v>60</v>
      </c>
      <c r="F73" s="67">
        <v>0</v>
      </c>
      <c r="G73" s="5">
        <f t="shared" si="38"/>
        <v>60</v>
      </c>
      <c r="H73" s="5">
        <v>60</v>
      </c>
      <c r="I73" s="42">
        <v>10</v>
      </c>
      <c r="J73" s="23"/>
      <c r="K73" s="42"/>
      <c r="L73" s="42"/>
      <c r="M73" s="57"/>
      <c r="N73" s="307"/>
      <c r="O73" s="209"/>
      <c r="P73" s="213"/>
      <c r="Q73" s="299"/>
      <c r="R73" s="200"/>
      <c r="S73" s="305"/>
      <c r="T73" s="202"/>
      <c r="U73" s="346"/>
      <c r="V73" s="299"/>
      <c r="W73" s="202"/>
      <c r="X73" s="309"/>
      <c r="Y73" s="336"/>
      <c r="Z73" s="202"/>
      <c r="AA73" s="337"/>
      <c r="AB73" s="299">
        <v>60</v>
      </c>
      <c r="AC73" s="202"/>
      <c r="AD73" s="309"/>
      <c r="AE73" s="336"/>
      <c r="AF73" s="202"/>
      <c r="AG73" s="310"/>
      <c r="AH73" s="197"/>
      <c r="AI73" s="311"/>
      <c r="AJ73" s="161"/>
      <c r="AK73" s="162"/>
    </row>
    <row r="74" spans="1:37" s="412" customFormat="1" ht="18" customHeight="1" x14ac:dyDescent="0.25">
      <c r="A74" s="71" t="s">
        <v>115</v>
      </c>
      <c r="B74" s="169" t="s">
        <v>189</v>
      </c>
      <c r="C74" s="31" t="s">
        <v>78</v>
      </c>
      <c r="D74" s="167"/>
      <c r="E74" s="168">
        <f t="shared" si="37"/>
        <v>40</v>
      </c>
      <c r="F74" s="67">
        <f t="shared" ref="F74:F77" si="39">SUM(R74,T74,W74,Z74,AC74,AF74)</f>
        <v>0</v>
      </c>
      <c r="G74" s="5">
        <f t="shared" si="38"/>
        <v>40</v>
      </c>
      <c r="H74" s="5">
        <v>40</v>
      </c>
      <c r="I74" s="42">
        <v>20</v>
      </c>
      <c r="J74" s="23"/>
      <c r="K74" s="42"/>
      <c r="L74" s="42"/>
      <c r="M74" s="57"/>
      <c r="N74" s="307"/>
      <c r="O74" s="209"/>
      <c r="P74" s="213"/>
      <c r="Q74" s="299"/>
      <c r="R74" s="200"/>
      <c r="S74" s="305"/>
      <c r="T74" s="202"/>
      <c r="U74" s="346"/>
      <c r="V74" s="299"/>
      <c r="W74" s="202"/>
      <c r="X74" s="309"/>
      <c r="Y74" s="336"/>
      <c r="Z74" s="202"/>
      <c r="AA74" s="337"/>
      <c r="AB74" s="299">
        <v>40</v>
      </c>
      <c r="AC74" s="202"/>
      <c r="AD74" s="309"/>
      <c r="AE74" s="336"/>
      <c r="AF74" s="202"/>
      <c r="AG74" s="310"/>
      <c r="AH74" s="197"/>
      <c r="AI74" s="311"/>
      <c r="AJ74" s="161"/>
      <c r="AK74" s="162"/>
    </row>
    <row r="75" spans="1:37" s="412" customFormat="1" ht="18" customHeight="1" x14ac:dyDescent="0.25">
      <c r="A75" s="71" t="s">
        <v>190</v>
      </c>
      <c r="B75" s="169" t="s">
        <v>191</v>
      </c>
      <c r="C75" s="31" t="s">
        <v>78</v>
      </c>
      <c r="D75" s="167"/>
      <c r="E75" s="168">
        <f t="shared" si="37"/>
        <v>40</v>
      </c>
      <c r="F75" s="67">
        <f t="shared" si="39"/>
        <v>0</v>
      </c>
      <c r="G75" s="5">
        <f t="shared" si="38"/>
        <v>40</v>
      </c>
      <c r="H75" s="5">
        <v>40</v>
      </c>
      <c r="I75" s="42">
        <v>10</v>
      </c>
      <c r="J75" s="23"/>
      <c r="K75" s="42"/>
      <c r="L75" s="42"/>
      <c r="M75" s="57"/>
      <c r="N75" s="307"/>
      <c r="O75" s="209"/>
      <c r="P75" s="213"/>
      <c r="Q75" s="299"/>
      <c r="R75" s="200"/>
      <c r="S75" s="305"/>
      <c r="T75" s="202"/>
      <c r="U75" s="346"/>
      <c r="V75" s="299"/>
      <c r="W75" s="202"/>
      <c r="X75" s="309"/>
      <c r="Y75" s="336"/>
      <c r="Z75" s="202"/>
      <c r="AA75" s="337"/>
      <c r="AB75" s="299">
        <v>40</v>
      </c>
      <c r="AC75" s="202"/>
      <c r="AD75" s="309"/>
      <c r="AE75" s="336"/>
      <c r="AF75" s="202"/>
      <c r="AG75" s="310"/>
      <c r="AH75" s="197"/>
      <c r="AI75" s="311"/>
      <c r="AJ75" s="161"/>
      <c r="AK75" s="162"/>
    </row>
    <row r="76" spans="1:37" ht="15.75" x14ac:dyDescent="0.25">
      <c r="A76" s="71" t="s">
        <v>55</v>
      </c>
      <c r="B76" s="169" t="s">
        <v>84</v>
      </c>
      <c r="C76" s="31" t="s">
        <v>78</v>
      </c>
      <c r="D76" s="167"/>
      <c r="E76" s="168">
        <f t="shared" si="37"/>
        <v>144</v>
      </c>
      <c r="F76" s="67">
        <f t="shared" si="39"/>
        <v>0</v>
      </c>
      <c r="G76" s="5">
        <f t="shared" si="38"/>
        <v>144</v>
      </c>
      <c r="H76" s="5">
        <v>144</v>
      </c>
      <c r="I76" s="42">
        <v>144</v>
      </c>
      <c r="J76" s="42"/>
      <c r="K76" s="35">
        <v>144</v>
      </c>
      <c r="L76" s="42"/>
      <c r="M76" s="53"/>
      <c r="N76" s="307"/>
      <c r="O76" s="209"/>
      <c r="P76" s="213"/>
      <c r="Q76" s="299"/>
      <c r="R76" s="200"/>
      <c r="S76" s="305"/>
      <c r="T76" s="202"/>
      <c r="U76" s="346"/>
      <c r="V76" s="299"/>
      <c r="W76" s="202"/>
      <c r="X76" s="309"/>
      <c r="Y76" s="336"/>
      <c r="Z76" s="202"/>
      <c r="AA76" s="337"/>
      <c r="AB76" s="299"/>
      <c r="AC76" s="202"/>
      <c r="AD76" s="309"/>
      <c r="AE76" s="336">
        <v>144</v>
      </c>
      <c r="AF76" s="202"/>
      <c r="AG76" s="310"/>
      <c r="AH76" s="197"/>
      <c r="AI76" s="311"/>
      <c r="AJ76" s="161" t="s">
        <v>152</v>
      </c>
      <c r="AK76" s="162"/>
    </row>
    <row r="77" spans="1:37" ht="15.75" x14ac:dyDescent="0.25">
      <c r="A77" s="71"/>
      <c r="B77" s="191" t="s">
        <v>76</v>
      </c>
      <c r="C77" s="166"/>
      <c r="D77" s="167" t="s">
        <v>80</v>
      </c>
      <c r="E77" s="168">
        <f t="shared" si="37"/>
        <v>12</v>
      </c>
      <c r="F77" s="67">
        <f t="shared" si="39"/>
        <v>0</v>
      </c>
      <c r="G77" s="5">
        <f t="shared" si="38"/>
        <v>12</v>
      </c>
      <c r="H77" s="5">
        <f t="shared" ref="H77" si="40">SUM(Q77,S77,V77,Y77,AB77,AE77)</f>
        <v>0</v>
      </c>
      <c r="I77" s="42"/>
      <c r="J77" s="42"/>
      <c r="K77" s="42"/>
      <c r="L77" s="42">
        <v>6</v>
      </c>
      <c r="M77" s="53">
        <v>6</v>
      </c>
      <c r="N77" s="307"/>
      <c r="O77" s="209"/>
      <c r="P77" s="213"/>
      <c r="Q77" s="299"/>
      <c r="R77" s="200"/>
      <c r="S77" s="305"/>
      <c r="T77" s="202"/>
      <c r="U77" s="346"/>
      <c r="V77" s="299"/>
      <c r="W77" s="202"/>
      <c r="X77" s="309"/>
      <c r="Y77" s="336"/>
      <c r="Z77" s="202"/>
      <c r="AA77" s="337"/>
      <c r="AB77" s="299"/>
      <c r="AC77" s="202"/>
      <c r="AD77" s="309"/>
      <c r="AE77" s="336"/>
      <c r="AF77" s="202"/>
      <c r="AG77" s="362">
        <v>12</v>
      </c>
      <c r="AH77" s="197"/>
      <c r="AI77" s="311"/>
    </row>
    <row r="78" spans="1:37" ht="36.75" customHeight="1" x14ac:dyDescent="0.25">
      <c r="A78" s="70" t="s">
        <v>56</v>
      </c>
      <c r="B78" s="7" t="s">
        <v>222</v>
      </c>
      <c r="C78" s="156" t="s">
        <v>82</v>
      </c>
      <c r="D78" s="157" t="s">
        <v>202</v>
      </c>
      <c r="E78" s="105">
        <f>SUM(E79:E81,E82)</f>
        <v>678</v>
      </c>
      <c r="F78" s="96">
        <f>SUM(F79:F81)</f>
        <v>6</v>
      </c>
      <c r="G78" s="3">
        <f>SUM(G79:G81,G82)</f>
        <v>672</v>
      </c>
      <c r="H78" s="443">
        <f t="shared" ref="H78" si="41">SUM(H79:H81)</f>
        <v>660</v>
      </c>
      <c r="I78" s="6">
        <f>SUM(I79:I81,I83)</f>
        <v>688</v>
      </c>
      <c r="J78" s="3">
        <f t="shared" ref="J78:AI78" si="42">SUM(J79:J81,J82)</f>
        <v>0</v>
      </c>
      <c r="K78" s="3">
        <f t="shared" si="42"/>
        <v>504</v>
      </c>
      <c r="L78" s="3">
        <f t="shared" si="42"/>
        <v>12</v>
      </c>
      <c r="M78" s="63">
        <f t="shared" si="42"/>
        <v>12</v>
      </c>
      <c r="N78" s="356">
        <f t="shared" si="42"/>
        <v>0</v>
      </c>
      <c r="O78" s="357">
        <f t="shared" si="42"/>
        <v>0</v>
      </c>
      <c r="P78" s="358">
        <f t="shared" si="42"/>
        <v>0</v>
      </c>
      <c r="Q78" s="357">
        <f t="shared" si="42"/>
        <v>0</v>
      </c>
      <c r="R78" s="359">
        <f t="shared" si="42"/>
        <v>0</v>
      </c>
      <c r="S78" s="357">
        <f t="shared" si="42"/>
        <v>156</v>
      </c>
      <c r="T78" s="360">
        <f t="shared" si="42"/>
        <v>6</v>
      </c>
      <c r="U78" s="358">
        <f t="shared" si="42"/>
        <v>12</v>
      </c>
      <c r="V78" s="357">
        <f t="shared" si="42"/>
        <v>0</v>
      </c>
      <c r="W78" s="360">
        <f t="shared" si="42"/>
        <v>0</v>
      </c>
      <c r="X78" s="359">
        <f t="shared" si="42"/>
        <v>0</v>
      </c>
      <c r="Y78" s="357">
        <f t="shared" si="42"/>
        <v>0</v>
      </c>
      <c r="Z78" s="360">
        <f t="shared" si="42"/>
        <v>0</v>
      </c>
      <c r="AA78" s="358">
        <f t="shared" si="42"/>
        <v>0</v>
      </c>
      <c r="AB78" s="357">
        <f t="shared" si="42"/>
        <v>300</v>
      </c>
      <c r="AC78" s="360">
        <f t="shared" si="42"/>
        <v>0</v>
      </c>
      <c r="AD78" s="359">
        <f t="shared" si="42"/>
        <v>0</v>
      </c>
      <c r="AE78" s="357">
        <f t="shared" si="42"/>
        <v>204</v>
      </c>
      <c r="AF78" s="360">
        <f t="shared" si="42"/>
        <v>0</v>
      </c>
      <c r="AG78" s="360">
        <f t="shared" si="42"/>
        <v>0</v>
      </c>
      <c r="AH78" s="360">
        <f t="shared" si="42"/>
        <v>144</v>
      </c>
      <c r="AI78" s="358">
        <f t="shared" si="42"/>
        <v>0</v>
      </c>
    </row>
    <row r="79" spans="1:37" ht="24" x14ac:dyDescent="0.25">
      <c r="A79" s="71" t="s">
        <v>57</v>
      </c>
      <c r="B79" s="169" t="s">
        <v>193</v>
      </c>
      <c r="C79" s="166"/>
      <c r="D79" s="174" t="s">
        <v>192</v>
      </c>
      <c r="E79" s="168">
        <f t="shared" ref="E79:E84" si="43">SUM(F79,G79)</f>
        <v>174</v>
      </c>
      <c r="F79" s="67">
        <v>6</v>
      </c>
      <c r="G79" s="5">
        <f t="shared" ref="G79:G84" si="44">SUM(H79,U79,X79,AA79,AD79,AG79)</f>
        <v>168</v>
      </c>
      <c r="H79" s="444">
        <f>SUM(Q79,S79,V79,Y79,AB79,AE79)</f>
        <v>156</v>
      </c>
      <c r="I79" s="23">
        <v>40</v>
      </c>
      <c r="J79" s="23"/>
      <c r="K79" s="23"/>
      <c r="L79" s="23">
        <v>6</v>
      </c>
      <c r="M79" s="57">
        <v>6</v>
      </c>
      <c r="N79" s="307"/>
      <c r="O79" s="209"/>
      <c r="P79" s="213"/>
      <c r="Q79" s="299"/>
      <c r="R79" s="200"/>
      <c r="S79" s="305">
        <v>156</v>
      </c>
      <c r="T79" s="202">
        <v>6</v>
      </c>
      <c r="U79" s="410">
        <v>12</v>
      </c>
      <c r="V79" s="305"/>
      <c r="W79" s="202"/>
      <c r="X79" s="309"/>
      <c r="Y79" s="336"/>
      <c r="Z79" s="202"/>
      <c r="AA79" s="337"/>
      <c r="AB79" s="299"/>
      <c r="AC79" s="202"/>
      <c r="AD79" s="309"/>
      <c r="AE79" s="336"/>
      <c r="AF79" s="202"/>
      <c r="AG79" s="310"/>
      <c r="AH79" s="197"/>
      <c r="AI79" s="311"/>
    </row>
    <row r="80" spans="1:37" ht="15" customHeight="1" x14ac:dyDescent="0.25">
      <c r="A80" s="71" t="s">
        <v>204</v>
      </c>
      <c r="B80" s="169" t="s">
        <v>83</v>
      </c>
      <c r="C80" s="166" t="s">
        <v>157</v>
      </c>
      <c r="D80" s="167"/>
      <c r="E80" s="168">
        <f t="shared" si="43"/>
        <v>300</v>
      </c>
      <c r="F80" s="67">
        <f t="shared" ref="F80:F84" si="45">SUM(R80,T80,W80,Z80,AC80,AF80)</f>
        <v>0</v>
      </c>
      <c r="G80" s="5">
        <v>300</v>
      </c>
      <c r="H80" s="5">
        <v>360</v>
      </c>
      <c r="I80" s="42">
        <v>360</v>
      </c>
      <c r="J80" s="42"/>
      <c r="K80" s="35">
        <v>300</v>
      </c>
      <c r="L80" s="42"/>
      <c r="M80" s="53"/>
      <c r="N80" s="307"/>
      <c r="O80" s="209"/>
      <c r="P80" s="213"/>
      <c r="Q80" s="299"/>
      <c r="R80" s="200"/>
      <c r="S80" s="305"/>
      <c r="T80" s="202"/>
      <c r="U80" s="346"/>
      <c r="V80" s="299"/>
      <c r="W80" s="202"/>
      <c r="X80" s="309"/>
      <c r="Y80" s="355"/>
      <c r="Z80" s="202"/>
      <c r="AA80" s="337"/>
      <c r="AB80" s="299">
        <v>300</v>
      </c>
      <c r="AC80" s="202"/>
      <c r="AD80" s="309"/>
      <c r="AE80" s="336"/>
      <c r="AF80" s="202"/>
      <c r="AG80" s="310"/>
      <c r="AH80" s="197"/>
      <c r="AI80" s="311"/>
      <c r="AJ80" s="159" t="s">
        <v>150</v>
      </c>
    </row>
    <row r="81" spans="1:37" ht="15.75" x14ac:dyDescent="0.25">
      <c r="A81" s="71" t="s">
        <v>205</v>
      </c>
      <c r="B81" s="169" t="s">
        <v>84</v>
      </c>
      <c r="C81" s="166" t="s">
        <v>78</v>
      </c>
      <c r="D81" s="167"/>
      <c r="E81" s="168">
        <f t="shared" si="43"/>
        <v>204</v>
      </c>
      <c r="F81" s="67">
        <f t="shared" si="45"/>
        <v>0</v>
      </c>
      <c r="G81" s="5">
        <v>204</v>
      </c>
      <c r="H81" s="5">
        <v>144</v>
      </c>
      <c r="I81" s="42">
        <v>144</v>
      </c>
      <c r="J81" s="42"/>
      <c r="K81" s="35">
        <v>204</v>
      </c>
      <c r="L81" s="42"/>
      <c r="M81" s="53"/>
      <c r="N81" s="307"/>
      <c r="O81" s="209"/>
      <c r="P81" s="213"/>
      <c r="Q81" s="299"/>
      <c r="R81" s="200"/>
      <c r="S81" s="305"/>
      <c r="T81" s="202"/>
      <c r="U81" s="346"/>
      <c r="V81" s="299"/>
      <c r="W81" s="202"/>
      <c r="X81" s="309"/>
      <c r="Y81" s="355"/>
      <c r="Z81" s="202"/>
      <c r="AA81" s="337"/>
      <c r="AB81" s="299"/>
      <c r="AC81" s="202"/>
      <c r="AD81" s="309"/>
      <c r="AE81" s="336">
        <v>204</v>
      </c>
      <c r="AF81" s="202"/>
      <c r="AG81" s="310"/>
      <c r="AH81" s="197">
        <v>144</v>
      </c>
      <c r="AI81" s="311"/>
      <c r="AJ81" s="160" t="s">
        <v>152</v>
      </c>
    </row>
    <row r="82" spans="1:37" ht="15" customHeight="1" thickBot="1" x14ac:dyDescent="0.3">
      <c r="A82" s="72"/>
      <c r="B82" s="192" t="s">
        <v>151</v>
      </c>
      <c r="C82" s="178"/>
      <c r="D82" s="189" t="s">
        <v>158</v>
      </c>
      <c r="E82" s="179">
        <f t="shared" si="43"/>
        <v>0</v>
      </c>
      <c r="F82" s="411">
        <f t="shared" si="45"/>
        <v>0</v>
      </c>
      <c r="G82" s="33">
        <f t="shared" si="44"/>
        <v>0</v>
      </c>
      <c r="H82" s="33">
        <f>SUM(Q82,S82,V82,Y82,AB82,AE82)</f>
        <v>0</v>
      </c>
      <c r="I82" s="8"/>
      <c r="J82" s="8"/>
      <c r="K82" s="8"/>
      <c r="L82" s="8">
        <v>6</v>
      </c>
      <c r="M82" s="54">
        <v>6</v>
      </c>
      <c r="N82" s="312"/>
      <c r="O82" s="259"/>
      <c r="P82" s="262"/>
      <c r="Q82" s="313"/>
      <c r="R82" s="220"/>
      <c r="S82" s="316"/>
      <c r="T82" s="222"/>
      <c r="U82" s="363"/>
      <c r="V82" s="313"/>
      <c r="W82" s="222"/>
      <c r="X82" s="328"/>
      <c r="Y82" s="364"/>
      <c r="Z82" s="222"/>
      <c r="AA82" s="449"/>
      <c r="AB82" s="313"/>
      <c r="AC82" s="222"/>
      <c r="AD82" s="328"/>
      <c r="AE82" s="364"/>
      <c r="AF82" s="222"/>
      <c r="AG82" s="365"/>
      <c r="AH82" s="314"/>
      <c r="AI82" s="319"/>
    </row>
    <row r="83" spans="1:37" ht="19.5" customHeight="1" x14ac:dyDescent="0.25">
      <c r="A83" s="4" t="s">
        <v>118</v>
      </c>
      <c r="B83" s="4" t="s">
        <v>117</v>
      </c>
      <c r="C83" s="193"/>
      <c r="D83" s="194"/>
      <c r="E83" s="168">
        <f t="shared" si="43"/>
        <v>144</v>
      </c>
      <c r="F83" s="67">
        <f t="shared" si="45"/>
        <v>0</v>
      </c>
      <c r="G83" s="177">
        <f t="shared" si="44"/>
        <v>144</v>
      </c>
      <c r="H83" s="177">
        <f>SUM(Q83,S83,V83,Y83,AB83,AE83,AH83,AI83)</f>
        <v>144</v>
      </c>
      <c r="I83" s="144">
        <v>144</v>
      </c>
      <c r="J83" s="144"/>
      <c r="K83" s="145">
        <v>144</v>
      </c>
      <c r="L83" s="144"/>
      <c r="M83" s="146"/>
      <c r="N83" s="366"/>
      <c r="O83" s="367"/>
      <c r="P83" s="368"/>
      <c r="Q83" s="369"/>
      <c r="R83" s="249"/>
      <c r="S83" s="370"/>
      <c r="T83" s="250"/>
      <c r="U83" s="371"/>
      <c r="V83" s="369"/>
      <c r="W83" s="250"/>
      <c r="X83" s="291"/>
      <c r="Y83" s="372"/>
      <c r="Z83" s="250"/>
      <c r="AA83" s="373"/>
      <c r="AB83" s="369"/>
      <c r="AC83" s="250"/>
      <c r="AD83" s="291"/>
      <c r="AE83" s="372"/>
      <c r="AF83" s="250"/>
      <c r="AG83" s="374"/>
      <c r="AH83" s="367">
        <v>144</v>
      </c>
      <c r="AI83" s="368"/>
    </row>
    <row r="84" spans="1:37" ht="15" customHeight="1" x14ac:dyDescent="0.25">
      <c r="A84" s="195" t="s">
        <v>59</v>
      </c>
      <c r="B84" s="4" t="s">
        <v>60</v>
      </c>
      <c r="C84" s="4"/>
      <c r="D84" s="97"/>
      <c r="E84" s="168">
        <f t="shared" si="43"/>
        <v>216</v>
      </c>
      <c r="F84" s="67">
        <f t="shared" si="45"/>
        <v>0</v>
      </c>
      <c r="G84" s="5">
        <f t="shared" si="44"/>
        <v>216</v>
      </c>
      <c r="H84" s="5">
        <f>SUM(Q84,S84,V84,Y84,AB84,AE84,AH84,AI84)</f>
        <v>216</v>
      </c>
      <c r="I84" s="42"/>
      <c r="J84" s="42"/>
      <c r="K84" s="42"/>
      <c r="L84" s="42"/>
      <c r="M84" s="53"/>
      <c r="N84" s="401"/>
      <c r="O84" s="163"/>
      <c r="P84" s="375"/>
      <c r="Q84" s="376"/>
      <c r="R84" s="200"/>
      <c r="S84" s="164"/>
      <c r="T84" s="202"/>
      <c r="U84" s="399"/>
      <c r="V84" s="396"/>
      <c r="W84" s="202"/>
      <c r="X84" s="309"/>
      <c r="Y84" s="396"/>
      <c r="Z84" s="202"/>
      <c r="AA84" s="300"/>
      <c r="AB84" s="396"/>
      <c r="AC84" s="202"/>
      <c r="AD84" s="309"/>
      <c r="AE84" s="396"/>
      <c r="AF84" s="202"/>
      <c r="AG84" s="310"/>
      <c r="AH84" s="163"/>
      <c r="AI84" s="375">
        <v>216</v>
      </c>
      <c r="AJ84">
        <v>216</v>
      </c>
    </row>
    <row r="85" spans="1:37" ht="16.5" thickBot="1" x14ac:dyDescent="0.3">
      <c r="A85" s="389"/>
      <c r="B85" s="390" t="s">
        <v>61</v>
      </c>
      <c r="C85" s="390"/>
      <c r="D85" s="391"/>
      <c r="E85" s="392">
        <f ca="1">SUM(E9,E28)</f>
        <v>5940</v>
      </c>
      <c r="F85" s="416">
        <f t="shared" ref="F85:M85" ca="1" si="46">SUM(F9,F28,F84)</f>
        <v>242</v>
      </c>
      <c r="G85" s="417">
        <f t="shared" ca="1" si="46"/>
        <v>5698</v>
      </c>
      <c r="H85" s="418">
        <f t="shared" si="46"/>
        <v>5677</v>
      </c>
      <c r="I85" s="418">
        <f t="shared" ca="1" si="46"/>
        <v>2970</v>
      </c>
      <c r="J85" s="418">
        <f t="shared" ca="1" si="46"/>
        <v>60</v>
      </c>
      <c r="K85" s="418">
        <f t="shared" ca="1" si="46"/>
        <v>1296</v>
      </c>
      <c r="L85" s="418">
        <f t="shared" ca="1" si="46"/>
        <v>168</v>
      </c>
      <c r="M85" s="415">
        <f t="shared" ca="1" si="46"/>
        <v>120</v>
      </c>
      <c r="N85" s="402">
        <f t="shared" ref="N85:AI85" si="47">SUM(N9,N28)</f>
        <v>508</v>
      </c>
      <c r="O85" s="397">
        <f t="shared" si="47"/>
        <v>792</v>
      </c>
      <c r="P85" s="398">
        <f t="shared" si="47"/>
        <v>72</v>
      </c>
      <c r="Q85" s="397">
        <f t="shared" si="47"/>
        <v>612</v>
      </c>
      <c r="R85" s="404">
        <f t="shared" si="47"/>
        <v>42</v>
      </c>
      <c r="S85" s="397">
        <f t="shared" si="47"/>
        <v>792</v>
      </c>
      <c r="T85" s="393">
        <f t="shared" si="47"/>
        <v>36</v>
      </c>
      <c r="U85" s="398">
        <f t="shared" si="47"/>
        <v>66</v>
      </c>
      <c r="V85" s="397">
        <f t="shared" si="47"/>
        <v>614</v>
      </c>
      <c r="W85" s="393">
        <f t="shared" si="47"/>
        <v>50</v>
      </c>
      <c r="X85" s="406">
        <f t="shared" si="47"/>
        <v>24</v>
      </c>
      <c r="Y85" s="405">
        <f t="shared" si="47"/>
        <v>71</v>
      </c>
      <c r="Z85" s="393">
        <f t="shared" si="47"/>
        <v>42</v>
      </c>
      <c r="AA85" s="398">
        <f t="shared" si="47"/>
        <v>36</v>
      </c>
      <c r="AB85" s="397">
        <f t="shared" si="47"/>
        <v>596</v>
      </c>
      <c r="AC85" s="393">
        <f t="shared" si="47"/>
        <v>6</v>
      </c>
      <c r="AD85" s="406">
        <f t="shared" si="47"/>
        <v>24</v>
      </c>
      <c r="AE85" s="397">
        <f t="shared" si="47"/>
        <v>492</v>
      </c>
      <c r="AF85" s="393">
        <f t="shared" si="47"/>
        <v>0</v>
      </c>
      <c r="AG85" s="407">
        <f t="shared" si="47"/>
        <v>12</v>
      </c>
      <c r="AH85" s="397">
        <f t="shared" si="47"/>
        <v>432</v>
      </c>
      <c r="AI85" s="400">
        <f t="shared" si="47"/>
        <v>216</v>
      </c>
    </row>
    <row r="86" spans="1:37" s="380" customFormat="1" ht="15.75" x14ac:dyDescent="0.25">
      <c r="A86" s="542" t="s">
        <v>160</v>
      </c>
      <c r="B86" s="543"/>
      <c r="C86" s="543"/>
      <c r="D86" s="544"/>
      <c r="E86" s="548" t="s">
        <v>159</v>
      </c>
      <c r="F86" s="549"/>
      <c r="G86" s="549"/>
      <c r="H86" s="549"/>
      <c r="I86" s="549"/>
      <c r="J86" s="549"/>
      <c r="K86" s="549"/>
      <c r="L86" s="549"/>
      <c r="M86" s="550"/>
      <c r="N86" s="403"/>
      <c r="O86" s="498"/>
      <c r="P86" s="499"/>
      <c r="Q86" s="498"/>
      <c r="R86" s="500"/>
      <c r="S86" s="498"/>
      <c r="T86" s="498"/>
      <c r="U86" s="499"/>
      <c r="V86" s="498"/>
      <c r="W86" s="498"/>
      <c r="X86" s="500"/>
      <c r="Y86" s="498"/>
      <c r="Z86" s="498"/>
      <c r="AA86" s="499"/>
      <c r="AB86" s="498"/>
      <c r="AC86" s="498"/>
      <c r="AD86" s="500"/>
      <c r="AE86" s="498"/>
      <c r="AF86" s="498"/>
      <c r="AG86" s="559"/>
      <c r="AH86" s="560">
        <v>216</v>
      </c>
      <c r="AI86" s="561"/>
      <c r="AJ86" s="142">
        <v>216</v>
      </c>
    </row>
    <row r="87" spans="1:37" ht="15" customHeight="1" x14ac:dyDescent="0.25">
      <c r="A87" s="542"/>
      <c r="B87" s="543"/>
      <c r="C87" s="543"/>
      <c r="D87" s="544"/>
      <c r="E87" s="493" t="s">
        <v>139</v>
      </c>
      <c r="F87" s="494"/>
      <c r="G87" s="494"/>
      <c r="H87" s="494"/>
      <c r="I87" s="494"/>
      <c r="J87" s="494"/>
      <c r="K87" s="494"/>
      <c r="L87" s="494"/>
      <c r="M87" s="551"/>
      <c r="N87" s="148">
        <v>612</v>
      </c>
      <c r="O87" s="523">
        <v>792</v>
      </c>
      <c r="P87" s="524"/>
      <c r="Q87" s="523">
        <v>510</v>
      </c>
      <c r="R87" s="528"/>
      <c r="S87" s="523">
        <v>660</v>
      </c>
      <c r="T87" s="523"/>
      <c r="U87" s="524"/>
      <c r="V87" s="523">
        <v>480</v>
      </c>
      <c r="W87" s="523"/>
      <c r="X87" s="528"/>
      <c r="Y87" s="523">
        <v>582</v>
      </c>
      <c r="Z87" s="523"/>
      <c r="AA87" s="524"/>
      <c r="AB87" s="529">
        <v>324</v>
      </c>
      <c r="AC87" s="523"/>
      <c r="AD87" s="528"/>
      <c r="AE87" s="523">
        <v>180</v>
      </c>
      <c r="AF87" s="523"/>
      <c r="AG87" s="532"/>
      <c r="AH87" s="523">
        <v>0</v>
      </c>
      <c r="AI87" s="524"/>
      <c r="AJ87" s="142">
        <v>4140</v>
      </c>
    </row>
    <row r="88" spans="1:37" x14ac:dyDescent="0.25">
      <c r="A88" s="542"/>
      <c r="B88" s="543"/>
      <c r="C88" s="543"/>
      <c r="D88" s="544"/>
      <c r="E88" s="493" t="s">
        <v>134</v>
      </c>
      <c r="F88" s="494"/>
      <c r="G88" s="494"/>
      <c r="H88" s="494"/>
      <c r="I88" s="494"/>
      <c r="J88" s="494"/>
      <c r="K88" s="494"/>
      <c r="L88" s="494"/>
      <c r="M88" s="551"/>
      <c r="N88" s="379">
        <v>0</v>
      </c>
      <c r="O88" s="522">
        <v>0</v>
      </c>
      <c r="P88" s="524"/>
      <c r="Q88" s="529">
        <v>102</v>
      </c>
      <c r="R88" s="528"/>
      <c r="S88" s="522">
        <v>132</v>
      </c>
      <c r="T88" s="523"/>
      <c r="U88" s="524"/>
      <c r="V88" s="529">
        <v>96</v>
      </c>
      <c r="W88" s="523"/>
      <c r="X88" s="528"/>
      <c r="Y88" s="522">
        <v>138</v>
      </c>
      <c r="Z88" s="523"/>
      <c r="AA88" s="524"/>
      <c r="AB88" s="529">
        <v>72</v>
      </c>
      <c r="AC88" s="523"/>
      <c r="AD88" s="528"/>
      <c r="AE88" s="523">
        <v>0</v>
      </c>
      <c r="AF88" s="523"/>
      <c r="AG88" s="532"/>
      <c r="AH88" s="523">
        <v>0</v>
      </c>
      <c r="AI88" s="524"/>
      <c r="AJ88" s="142">
        <v>540</v>
      </c>
    </row>
    <row r="89" spans="1:37" ht="15" customHeight="1" x14ac:dyDescent="0.25">
      <c r="A89" s="542"/>
      <c r="B89" s="543"/>
      <c r="C89" s="543"/>
      <c r="D89" s="544"/>
      <c r="E89" s="490" t="s">
        <v>135</v>
      </c>
      <c r="F89" s="491"/>
      <c r="G89" s="491"/>
      <c r="H89" s="491"/>
      <c r="I89" s="491"/>
      <c r="J89" s="491"/>
      <c r="K89" s="491"/>
      <c r="L89" s="491"/>
      <c r="M89" s="492"/>
      <c r="N89" s="379">
        <v>0</v>
      </c>
      <c r="O89" s="522">
        <v>0</v>
      </c>
      <c r="P89" s="524"/>
      <c r="Q89" s="529">
        <v>0</v>
      </c>
      <c r="R89" s="528"/>
      <c r="S89" s="522">
        <v>0</v>
      </c>
      <c r="T89" s="523"/>
      <c r="U89" s="524"/>
      <c r="V89" s="529">
        <v>0</v>
      </c>
      <c r="W89" s="523"/>
      <c r="X89" s="528"/>
      <c r="Y89" s="522">
        <v>108</v>
      </c>
      <c r="Z89" s="523"/>
      <c r="AA89" s="524"/>
      <c r="AB89" s="529">
        <v>180</v>
      </c>
      <c r="AC89" s="523"/>
      <c r="AD89" s="528"/>
      <c r="AE89" s="523">
        <v>324</v>
      </c>
      <c r="AF89" s="523"/>
      <c r="AG89" s="532"/>
      <c r="AH89" s="523">
        <v>0</v>
      </c>
      <c r="AI89" s="524"/>
      <c r="AJ89" s="142">
        <v>612</v>
      </c>
    </row>
    <row r="90" spans="1:37" ht="19.5" customHeight="1" x14ac:dyDescent="0.25">
      <c r="A90" s="542"/>
      <c r="B90" s="543"/>
      <c r="C90" s="543"/>
      <c r="D90" s="544"/>
      <c r="E90" s="490" t="s">
        <v>136</v>
      </c>
      <c r="F90" s="491"/>
      <c r="G90" s="491"/>
      <c r="H90" s="491"/>
      <c r="I90" s="491"/>
      <c r="J90" s="491"/>
      <c r="K90" s="491"/>
      <c r="L90" s="491"/>
      <c r="M90" s="492"/>
      <c r="N90" s="379">
        <v>0</v>
      </c>
      <c r="O90" s="522">
        <v>0</v>
      </c>
      <c r="P90" s="524"/>
      <c r="Q90" s="529">
        <v>0</v>
      </c>
      <c r="R90" s="528"/>
      <c r="S90" s="522">
        <v>0</v>
      </c>
      <c r="T90" s="523"/>
      <c r="U90" s="524"/>
      <c r="V90" s="529">
        <v>0</v>
      </c>
      <c r="W90" s="523"/>
      <c r="X90" s="528"/>
      <c r="Y90" s="522">
        <v>0</v>
      </c>
      <c r="Z90" s="523"/>
      <c r="AA90" s="524"/>
      <c r="AB90" s="529">
        <v>0</v>
      </c>
      <c r="AC90" s="523"/>
      <c r="AD90" s="528"/>
      <c r="AE90" s="523">
        <v>0</v>
      </c>
      <c r="AF90" s="523"/>
      <c r="AG90" s="532"/>
      <c r="AH90" s="523">
        <v>144</v>
      </c>
      <c r="AI90" s="524"/>
      <c r="AJ90" s="142">
        <v>144</v>
      </c>
    </row>
    <row r="91" spans="1:37" ht="16.5" customHeight="1" x14ac:dyDescent="0.25">
      <c r="A91" s="542"/>
      <c r="B91" s="543"/>
      <c r="C91" s="543"/>
      <c r="D91" s="544"/>
      <c r="E91" s="490" t="s">
        <v>137</v>
      </c>
      <c r="F91" s="491"/>
      <c r="G91" s="491"/>
      <c r="H91" s="491"/>
      <c r="I91" s="491"/>
      <c r="J91" s="491"/>
      <c r="K91" s="491"/>
      <c r="L91" s="491"/>
      <c r="M91" s="492"/>
      <c r="N91" s="379">
        <v>0</v>
      </c>
      <c r="O91" s="522">
        <v>72</v>
      </c>
      <c r="P91" s="524"/>
      <c r="Q91" s="529">
        <v>0</v>
      </c>
      <c r="R91" s="528"/>
      <c r="S91" s="522">
        <v>72</v>
      </c>
      <c r="T91" s="523"/>
      <c r="U91" s="524"/>
      <c r="V91" s="529">
        <v>36</v>
      </c>
      <c r="W91" s="523"/>
      <c r="X91" s="528"/>
      <c r="Y91" s="522">
        <v>36</v>
      </c>
      <c r="Z91" s="523"/>
      <c r="AA91" s="524"/>
      <c r="AB91" s="529">
        <v>36</v>
      </c>
      <c r="AC91" s="523"/>
      <c r="AD91" s="528"/>
      <c r="AE91" s="523">
        <v>36</v>
      </c>
      <c r="AF91" s="523"/>
      <c r="AG91" s="532"/>
      <c r="AH91" s="523">
        <v>0</v>
      </c>
      <c r="AI91" s="524"/>
      <c r="AJ91" s="142">
        <v>288</v>
      </c>
    </row>
    <row r="92" spans="1:37" x14ac:dyDescent="0.25">
      <c r="A92" s="542"/>
      <c r="B92" s="543"/>
      <c r="C92" s="543"/>
      <c r="D92" s="544"/>
      <c r="E92" s="493" t="s">
        <v>195</v>
      </c>
      <c r="F92" s="494"/>
      <c r="G92" s="494"/>
      <c r="H92" s="494"/>
      <c r="I92" s="381"/>
      <c r="J92" s="381"/>
      <c r="K92" s="381"/>
      <c r="L92" s="381"/>
      <c r="M92" s="382"/>
      <c r="N92" s="148">
        <v>0</v>
      </c>
      <c r="O92" s="522">
        <v>4</v>
      </c>
      <c r="P92" s="524"/>
      <c r="Q92" s="529">
        <v>0</v>
      </c>
      <c r="R92" s="528"/>
      <c r="S92" s="522">
        <v>4</v>
      </c>
      <c r="T92" s="523"/>
      <c r="U92" s="524"/>
      <c r="V92" s="529">
        <v>3</v>
      </c>
      <c r="W92" s="523"/>
      <c r="X92" s="528"/>
      <c r="Y92" s="522">
        <v>3</v>
      </c>
      <c r="Z92" s="523"/>
      <c r="AA92" s="524"/>
      <c r="AB92" s="529">
        <v>3</v>
      </c>
      <c r="AC92" s="523"/>
      <c r="AD92" s="528"/>
      <c r="AE92" s="523">
        <v>3</v>
      </c>
      <c r="AF92" s="523"/>
      <c r="AG92" s="532"/>
      <c r="AH92" s="523">
        <v>0</v>
      </c>
      <c r="AI92" s="524"/>
      <c r="AJ92" s="388">
        <v>5940</v>
      </c>
    </row>
    <row r="93" spans="1:37" x14ac:dyDescent="0.25">
      <c r="A93" s="542"/>
      <c r="B93" s="543"/>
      <c r="C93" s="543"/>
      <c r="D93" s="544"/>
      <c r="E93" s="495" t="s">
        <v>194</v>
      </c>
      <c r="F93" s="496"/>
      <c r="G93" s="496"/>
      <c r="H93" s="496"/>
      <c r="I93" s="496"/>
      <c r="J93" s="496"/>
      <c r="K93" s="496"/>
      <c r="L93" s="496"/>
      <c r="M93" s="497"/>
      <c r="N93" s="150">
        <v>0</v>
      </c>
      <c r="O93" s="522">
        <v>0</v>
      </c>
      <c r="P93" s="524"/>
      <c r="Q93" s="530">
        <v>0</v>
      </c>
      <c r="R93" s="531"/>
      <c r="S93" s="525">
        <v>0</v>
      </c>
      <c r="T93" s="526"/>
      <c r="U93" s="527"/>
      <c r="V93" s="530">
        <v>0</v>
      </c>
      <c r="W93" s="526"/>
      <c r="X93" s="531"/>
      <c r="Y93" s="525">
        <v>1</v>
      </c>
      <c r="Z93" s="526"/>
      <c r="AA93" s="527"/>
      <c r="AB93" s="530">
        <v>1</v>
      </c>
      <c r="AC93" s="526"/>
      <c r="AD93" s="531"/>
      <c r="AE93" s="523">
        <v>0</v>
      </c>
      <c r="AF93" s="523"/>
      <c r="AG93" s="532"/>
      <c r="AH93" s="523">
        <v>0</v>
      </c>
      <c r="AI93" s="524"/>
      <c r="AK93" s="21"/>
    </row>
    <row r="94" spans="1:37" ht="15" customHeight="1" x14ac:dyDescent="0.25">
      <c r="A94" s="542"/>
      <c r="B94" s="543"/>
      <c r="C94" s="543"/>
      <c r="D94" s="544"/>
      <c r="E94" s="490" t="s">
        <v>196</v>
      </c>
      <c r="F94" s="491"/>
      <c r="G94" s="491"/>
      <c r="H94" s="491"/>
      <c r="I94" s="491"/>
      <c r="J94" s="491"/>
      <c r="K94" s="491"/>
      <c r="L94" s="491"/>
      <c r="M94" s="492"/>
      <c r="N94" s="148">
        <v>2</v>
      </c>
      <c r="O94" s="522">
        <v>6</v>
      </c>
      <c r="P94" s="524"/>
      <c r="Q94" s="529">
        <v>2</v>
      </c>
      <c r="R94" s="528"/>
      <c r="S94" s="522">
        <v>4</v>
      </c>
      <c r="T94" s="523"/>
      <c r="U94" s="524"/>
      <c r="V94" s="529">
        <v>1</v>
      </c>
      <c r="W94" s="523"/>
      <c r="X94" s="528"/>
      <c r="Y94" s="523">
        <v>7</v>
      </c>
      <c r="Z94" s="523"/>
      <c r="AA94" s="524"/>
      <c r="AB94" s="529">
        <v>4</v>
      </c>
      <c r="AC94" s="523"/>
      <c r="AD94" s="528"/>
      <c r="AE94" s="523">
        <v>6</v>
      </c>
      <c r="AF94" s="523"/>
      <c r="AG94" s="532"/>
      <c r="AH94" s="523">
        <v>0</v>
      </c>
      <c r="AI94" s="524"/>
    </row>
    <row r="95" spans="1:37" ht="15" customHeight="1" thickBot="1" x14ac:dyDescent="0.3">
      <c r="A95" s="545"/>
      <c r="B95" s="546"/>
      <c r="C95" s="546"/>
      <c r="D95" s="547"/>
      <c r="E95" s="555" t="s">
        <v>197</v>
      </c>
      <c r="F95" s="556"/>
      <c r="G95" s="556"/>
      <c r="H95" s="556"/>
      <c r="I95" s="556"/>
      <c r="J95" s="556"/>
      <c r="K95" s="556"/>
      <c r="L95" s="556"/>
      <c r="M95" s="557"/>
      <c r="N95" s="149">
        <v>0</v>
      </c>
      <c r="O95" s="552">
        <v>2</v>
      </c>
      <c r="P95" s="538"/>
      <c r="Q95" s="533">
        <v>1</v>
      </c>
      <c r="R95" s="535"/>
      <c r="S95" s="552">
        <v>2</v>
      </c>
      <c r="T95" s="534"/>
      <c r="U95" s="538"/>
      <c r="V95" s="533">
        <v>0</v>
      </c>
      <c r="W95" s="534"/>
      <c r="X95" s="535"/>
      <c r="Y95" s="534">
        <v>0</v>
      </c>
      <c r="Z95" s="534"/>
      <c r="AA95" s="538"/>
      <c r="AB95" s="533">
        <v>0</v>
      </c>
      <c r="AC95" s="534"/>
      <c r="AD95" s="535"/>
      <c r="AE95" s="534">
        <v>0</v>
      </c>
      <c r="AF95" s="534"/>
      <c r="AG95" s="558"/>
      <c r="AH95" s="534">
        <v>0</v>
      </c>
      <c r="AI95" s="538"/>
    </row>
    <row r="96" spans="1:37" ht="15.75" x14ac:dyDescent="0.25">
      <c r="B96" s="553"/>
      <c r="C96" s="553"/>
      <c r="D96" s="553"/>
      <c r="E96" s="553"/>
      <c r="F96" s="553"/>
      <c r="G96" s="553"/>
      <c r="H96" s="553"/>
      <c r="I96" s="553"/>
      <c r="J96" s="553"/>
      <c r="K96" s="553"/>
      <c r="L96" s="553"/>
      <c r="M96" s="553"/>
      <c r="N96" s="553"/>
      <c r="O96" s="553"/>
      <c r="P96" s="553"/>
      <c r="Q96" s="142"/>
      <c r="R96" s="142"/>
      <c r="S96" s="142"/>
      <c r="T96" s="142"/>
      <c r="U96" s="143"/>
      <c r="V96" s="142"/>
      <c r="W96" s="142"/>
      <c r="X96" s="142"/>
      <c r="Y96" s="142"/>
      <c r="Z96" s="142"/>
      <c r="AA96" s="142"/>
      <c r="AB96" s="142"/>
      <c r="AC96" s="142"/>
      <c r="AD96" s="142"/>
      <c r="AE96" s="142"/>
      <c r="AF96" s="142"/>
      <c r="AG96" s="142"/>
      <c r="AH96" s="142"/>
      <c r="AI96" s="142"/>
    </row>
    <row r="97" spans="1:35" s="152" customFormat="1" ht="15.75" x14ac:dyDescent="0.25">
      <c r="B97" s="554"/>
      <c r="C97" s="554"/>
      <c r="D97" s="554"/>
      <c r="E97" s="554"/>
      <c r="F97" s="554"/>
      <c r="G97" s="554"/>
      <c r="H97" s="554"/>
      <c r="I97" s="554"/>
      <c r="J97" s="554"/>
      <c r="K97" s="554"/>
      <c r="L97" s="554"/>
      <c r="M97" s="554"/>
      <c r="N97" s="554"/>
      <c r="O97" s="554"/>
      <c r="P97" s="554"/>
      <c r="Q97" s="554"/>
      <c r="R97" s="142"/>
      <c r="S97" s="142"/>
      <c r="T97" s="142"/>
      <c r="U97" s="143"/>
      <c r="V97" s="142"/>
      <c r="W97" s="142"/>
      <c r="X97" s="142"/>
      <c r="Y97" s="142"/>
      <c r="Z97" s="142"/>
      <c r="AA97" s="142"/>
      <c r="AB97" s="142"/>
      <c r="AC97" s="142"/>
      <c r="AD97" s="142"/>
      <c r="AE97" s="142"/>
      <c r="AF97" s="142"/>
      <c r="AG97" s="142"/>
      <c r="AH97" s="142"/>
      <c r="AI97" s="142"/>
    </row>
    <row r="98" spans="1:35" x14ac:dyDescent="0.25">
      <c r="A98" s="142"/>
      <c r="B98" s="151"/>
      <c r="C98" s="142"/>
      <c r="D98" s="142"/>
      <c r="E98" s="142"/>
      <c r="F98" s="142"/>
      <c r="G98" s="142"/>
      <c r="H98" s="142"/>
      <c r="I98" s="142"/>
      <c r="J98" s="142"/>
      <c r="K98" s="142"/>
      <c r="L98" s="142"/>
      <c r="M98" s="142"/>
      <c r="N98" s="142"/>
      <c r="O98" s="142"/>
      <c r="P98" s="142"/>
      <c r="R98"/>
      <c r="T98"/>
      <c r="U98"/>
      <c r="W98"/>
      <c r="X98"/>
      <c r="Z98"/>
      <c r="AA98"/>
      <c r="AC98"/>
      <c r="AD98"/>
      <c r="AF98"/>
      <c r="AG98"/>
    </row>
    <row r="99" spans="1:35" x14ac:dyDescent="0.25">
      <c r="A99" s="142"/>
      <c r="B99" s="143"/>
      <c r="C99" s="142"/>
      <c r="D99" s="142"/>
      <c r="E99" s="142"/>
      <c r="F99" s="142"/>
      <c r="G99" s="142"/>
      <c r="H99" s="142"/>
      <c r="I99" s="142"/>
      <c r="J99" s="142"/>
      <c r="K99" s="142"/>
      <c r="L99" s="142"/>
      <c r="M99" s="142"/>
      <c r="N99" s="142"/>
      <c r="O99" s="142"/>
      <c r="P99" s="142"/>
      <c r="R99"/>
      <c r="T99"/>
      <c r="U99"/>
      <c r="W99"/>
      <c r="X99"/>
      <c r="Z99"/>
      <c r="AA99"/>
      <c r="AC99"/>
      <c r="AD99"/>
      <c r="AF99"/>
      <c r="AG99"/>
    </row>
    <row r="100" spans="1:35" s="152" customFormat="1" x14ac:dyDescent="0.25">
      <c r="A100" s="142"/>
      <c r="B100" s="143"/>
      <c r="C100" s="142"/>
      <c r="D100" s="142"/>
      <c r="E100" s="142"/>
      <c r="F100" s="142"/>
      <c r="G100" s="142"/>
      <c r="H100" s="142"/>
      <c r="I100" s="142"/>
      <c r="J100" s="142"/>
      <c r="K100" s="142"/>
      <c r="L100" s="142"/>
      <c r="M100" s="142"/>
      <c r="N100" s="142"/>
      <c r="O100" s="142"/>
      <c r="P100" s="142"/>
    </row>
    <row r="101" spans="1:35" s="152" customFormat="1" ht="24.75" customHeight="1" x14ac:dyDescent="0.25">
      <c r="A101" s="142"/>
      <c r="B101" s="143"/>
      <c r="C101" s="142"/>
      <c r="D101" s="142"/>
      <c r="E101" s="142"/>
      <c r="F101" s="142"/>
      <c r="G101" s="142"/>
      <c r="H101" s="142"/>
      <c r="I101" s="142"/>
      <c r="J101" s="142"/>
      <c r="K101" s="142"/>
      <c r="L101" s="142"/>
      <c r="M101" s="142"/>
      <c r="N101" s="142"/>
      <c r="O101" s="142"/>
      <c r="P101" s="142"/>
    </row>
    <row r="102" spans="1:35" x14ac:dyDescent="0.25">
      <c r="A102" s="142"/>
      <c r="B102" s="143"/>
      <c r="C102" s="142"/>
      <c r="D102" s="142"/>
      <c r="E102" s="142"/>
      <c r="F102" s="142"/>
      <c r="G102" s="142"/>
      <c r="H102" s="142"/>
      <c r="I102" s="142"/>
      <c r="J102" s="142"/>
      <c r="K102" s="142"/>
      <c r="L102" s="142"/>
      <c r="M102" s="142"/>
      <c r="N102" s="142"/>
      <c r="O102" s="142"/>
      <c r="P102" s="142"/>
      <c r="Q102" s="408"/>
      <c r="R102"/>
      <c r="T102"/>
      <c r="U102"/>
      <c r="W102"/>
      <c r="X102"/>
      <c r="Z102"/>
      <c r="AA102"/>
      <c r="AC102"/>
      <c r="AD102"/>
      <c r="AF102"/>
      <c r="AG102"/>
    </row>
    <row r="103" spans="1:35" x14ac:dyDescent="0.25">
      <c r="A103" s="142"/>
      <c r="B103" s="143"/>
      <c r="C103" s="142"/>
      <c r="D103" s="142"/>
      <c r="E103" s="142"/>
      <c r="F103" s="142"/>
      <c r="G103" s="142"/>
      <c r="H103" s="142"/>
      <c r="I103" s="142"/>
      <c r="J103" s="142"/>
      <c r="K103" s="142"/>
      <c r="L103" s="142"/>
      <c r="M103" s="142"/>
      <c r="N103" s="142"/>
      <c r="O103" s="142"/>
      <c r="P103" s="142"/>
      <c r="Q103" s="408"/>
      <c r="R103"/>
      <c r="T103"/>
      <c r="U103"/>
      <c r="W103"/>
      <c r="X103"/>
      <c r="Z103"/>
      <c r="AA103"/>
      <c r="AC103"/>
      <c r="AD103"/>
      <c r="AF103"/>
      <c r="AG103"/>
    </row>
    <row r="104" spans="1:35" x14ac:dyDescent="0.25">
      <c r="A104" s="142"/>
      <c r="B104" s="143"/>
      <c r="C104" s="142"/>
      <c r="D104" s="142"/>
      <c r="E104" s="142"/>
      <c r="F104" s="142"/>
      <c r="G104" s="142"/>
      <c r="H104" s="142"/>
      <c r="I104" s="142"/>
      <c r="J104" s="142"/>
      <c r="K104" s="142"/>
      <c r="L104" s="142"/>
      <c r="M104" s="142"/>
      <c r="N104" s="142"/>
      <c r="O104" s="142"/>
      <c r="P104" s="142"/>
      <c r="R104"/>
      <c r="T104"/>
      <c r="U104"/>
      <c r="W104"/>
      <c r="X104"/>
      <c r="Z104"/>
      <c r="AA104"/>
      <c r="AC104"/>
      <c r="AD104"/>
      <c r="AF104"/>
      <c r="AG104"/>
    </row>
    <row r="105" spans="1:35" x14ac:dyDescent="0.25">
      <c r="A105" s="142"/>
      <c r="B105" s="143"/>
      <c r="C105" s="142"/>
      <c r="D105" s="142"/>
      <c r="E105" s="142"/>
      <c r="F105" s="142"/>
      <c r="G105" s="142"/>
      <c r="H105" s="142"/>
      <c r="I105" s="142"/>
      <c r="J105" s="142"/>
      <c r="K105" s="142"/>
      <c r="L105" s="142"/>
      <c r="M105" s="142"/>
      <c r="N105" s="142"/>
      <c r="O105" s="142"/>
      <c r="P105" s="142"/>
      <c r="R105"/>
      <c r="T105"/>
      <c r="U105"/>
      <c r="W105"/>
      <c r="X105"/>
      <c r="Z105"/>
      <c r="AA105"/>
      <c r="AC105"/>
      <c r="AD105"/>
      <c r="AF105"/>
      <c r="AG105"/>
    </row>
    <row r="106" spans="1:35" x14ac:dyDescent="0.25">
      <c r="A106" s="142"/>
      <c r="B106" s="143"/>
      <c r="C106" s="142"/>
      <c r="D106" s="142"/>
      <c r="E106" s="142"/>
      <c r="F106" s="142"/>
      <c r="G106" s="142"/>
      <c r="H106" s="142"/>
      <c r="I106" s="142"/>
      <c r="J106" s="142"/>
      <c r="K106" s="142"/>
      <c r="L106" s="142"/>
      <c r="M106" s="142"/>
      <c r="N106" s="142"/>
      <c r="O106" s="142"/>
      <c r="P106" s="142"/>
      <c r="R106"/>
      <c r="T106"/>
      <c r="U106"/>
      <c r="W106"/>
      <c r="X106"/>
      <c r="Z106"/>
      <c r="AA106"/>
      <c r="AC106"/>
      <c r="AD106"/>
      <c r="AF106"/>
      <c r="AG106"/>
    </row>
    <row r="107" spans="1:35" s="152" customFormat="1" x14ac:dyDescent="0.25">
      <c r="A107" s="142"/>
      <c r="B107" s="143"/>
      <c r="C107" s="142"/>
      <c r="D107" s="142"/>
      <c r="E107" s="142"/>
      <c r="F107" s="142"/>
      <c r="G107" s="142"/>
      <c r="H107" s="142"/>
      <c r="I107" s="142"/>
      <c r="J107" s="142"/>
      <c r="K107" s="142"/>
      <c r="L107" s="142"/>
      <c r="M107" s="142"/>
      <c r="N107" s="142"/>
      <c r="O107" s="142"/>
      <c r="P107" s="142"/>
    </row>
    <row r="108" spans="1:35" s="152" customFormat="1" x14ac:dyDescent="0.25">
      <c r="A108" s="142"/>
      <c r="B108" s="143"/>
      <c r="C108" s="142"/>
      <c r="D108" s="142"/>
      <c r="E108" s="142"/>
      <c r="F108" s="142"/>
      <c r="G108" s="142"/>
      <c r="H108" s="142"/>
      <c r="I108" s="142"/>
      <c r="J108" s="142"/>
      <c r="K108" s="142"/>
      <c r="L108" s="142"/>
      <c r="M108" s="142"/>
      <c r="N108" s="142"/>
      <c r="O108" s="142"/>
      <c r="P108" s="142"/>
    </row>
    <row r="109" spans="1:35" s="152" customFormat="1" x14ac:dyDescent="0.25">
      <c r="A109" s="142"/>
      <c r="B109" s="143"/>
      <c r="C109" s="142"/>
      <c r="D109" s="142"/>
      <c r="E109" s="142"/>
      <c r="F109" s="142"/>
      <c r="G109" s="142"/>
      <c r="H109" s="142"/>
      <c r="I109" s="142"/>
      <c r="J109" s="142"/>
      <c r="K109" s="142"/>
      <c r="L109" s="142"/>
      <c r="M109" s="142"/>
      <c r="N109" s="142"/>
      <c r="O109" s="142"/>
      <c r="P109" s="142"/>
    </row>
    <row r="110" spans="1:35" s="152" customFormat="1" x14ac:dyDescent="0.25">
      <c r="A110" s="142"/>
      <c r="B110" s="143"/>
      <c r="C110" s="142"/>
      <c r="D110" s="142"/>
      <c r="E110" s="142"/>
      <c r="F110" s="142"/>
      <c r="G110" s="142"/>
      <c r="H110" s="142"/>
      <c r="I110" s="142"/>
      <c r="J110" s="142"/>
      <c r="K110" s="142"/>
      <c r="L110" s="142"/>
      <c r="M110" s="142"/>
      <c r="N110" s="142"/>
      <c r="O110" s="142"/>
      <c r="P110" s="142"/>
    </row>
    <row r="111" spans="1:35" s="152" customFormat="1" x14ac:dyDescent="0.25">
      <c r="A111" s="142"/>
      <c r="B111" s="143"/>
      <c r="C111" s="142"/>
      <c r="D111" s="142"/>
      <c r="E111" s="142"/>
      <c r="F111" s="142"/>
      <c r="G111" s="142"/>
      <c r="H111" s="142"/>
      <c r="I111" s="142"/>
      <c r="J111" s="142"/>
      <c r="K111" s="142"/>
      <c r="L111" s="142"/>
      <c r="M111" s="142"/>
      <c r="N111" s="142"/>
      <c r="O111" s="142"/>
      <c r="P111" s="142"/>
    </row>
    <row r="112" spans="1:35" s="152" customFormat="1" x14ac:dyDescent="0.25">
      <c r="A112" s="142"/>
      <c r="B112" s="143"/>
      <c r="C112" s="142"/>
      <c r="D112" s="142"/>
      <c r="E112" s="142"/>
      <c r="F112" s="142"/>
      <c r="G112" s="142"/>
      <c r="H112" s="142"/>
      <c r="I112" s="142"/>
      <c r="J112" s="142"/>
      <c r="K112" s="142"/>
      <c r="L112" s="142"/>
      <c r="M112" s="142"/>
      <c r="N112" s="142"/>
      <c r="O112" s="142"/>
      <c r="P112" s="142"/>
    </row>
    <row r="113" spans="1:16" s="152" customFormat="1" x14ac:dyDescent="0.25">
      <c r="A113" s="142"/>
      <c r="B113" s="143"/>
      <c r="C113" s="142"/>
      <c r="D113" s="142"/>
      <c r="E113" s="142"/>
      <c r="F113" s="142"/>
      <c r="G113" s="142"/>
      <c r="H113" s="142"/>
      <c r="I113" s="142"/>
      <c r="J113" s="142"/>
      <c r="K113" s="142"/>
      <c r="L113" s="142"/>
      <c r="M113" s="142"/>
      <c r="N113" s="142"/>
      <c r="O113" s="142"/>
      <c r="P113" s="142"/>
    </row>
    <row r="114" spans="1:16" s="152" customFormat="1" x14ac:dyDescent="0.25">
      <c r="A114" s="142"/>
      <c r="B114" s="143"/>
      <c r="C114" s="142"/>
      <c r="D114" s="142"/>
      <c r="E114" s="142"/>
      <c r="F114" s="142"/>
      <c r="G114" s="142"/>
      <c r="H114" s="142"/>
      <c r="I114" s="142"/>
      <c r="J114" s="142"/>
      <c r="K114" s="142"/>
      <c r="L114" s="142"/>
      <c r="M114" s="142"/>
      <c r="N114" s="142"/>
      <c r="O114" s="142"/>
      <c r="P114" s="142"/>
    </row>
    <row r="115" spans="1:16" s="152" customFormat="1" x14ac:dyDescent="0.25">
      <c r="A115" s="142"/>
      <c r="B115" s="143"/>
      <c r="C115" s="142"/>
      <c r="D115" s="142"/>
      <c r="E115" s="142"/>
      <c r="F115" s="142"/>
      <c r="G115" s="142"/>
      <c r="H115" s="142"/>
      <c r="I115" s="142"/>
      <c r="J115" s="142"/>
      <c r="K115" s="142"/>
      <c r="L115" s="142"/>
      <c r="M115" s="142"/>
      <c r="N115" s="142"/>
      <c r="O115" s="142"/>
      <c r="P115" s="142"/>
    </row>
    <row r="116" spans="1:16" s="152" customFormat="1" x14ac:dyDescent="0.25">
      <c r="A116" s="142"/>
      <c r="B116" s="143"/>
      <c r="C116" s="142"/>
      <c r="D116" s="142"/>
      <c r="E116" s="142"/>
      <c r="F116" s="142"/>
      <c r="G116" s="142"/>
      <c r="H116" s="142"/>
      <c r="I116" s="142"/>
      <c r="J116" s="142"/>
      <c r="K116" s="142"/>
      <c r="L116" s="142"/>
      <c r="M116" s="142"/>
      <c r="N116" s="142"/>
      <c r="O116" s="142"/>
      <c r="P116" s="142"/>
    </row>
    <row r="117" spans="1:16" s="380" customFormat="1" x14ac:dyDescent="0.25">
      <c r="A117" s="142"/>
      <c r="B117" s="143"/>
      <c r="C117" s="142"/>
      <c r="D117" s="142"/>
      <c r="E117" s="142"/>
      <c r="F117" s="142"/>
      <c r="G117" s="142"/>
      <c r="H117" s="142"/>
      <c r="I117" s="142"/>
      <c r="J117" s="142"/>
      <c r="K117" s="142"/>
      <c r="L117" s="142"/>
      <c r="M117" s="142"/>
      <c r="N117" s="142"/>
      <c r="O117" s="142"/>
      <c r="P117" s="142"/>
    </row>
    <row r="118" spans="1:16" s="152" customFormat="1" x14ac:dyDescent="0.25">
      <c r="A118" s="142"/>
      <c r="B118" s="143"/>
      <c r="C118" s="142"/>
      <c r="D118" s="142"/>
      <c r="E118" s="142"/>
      <c r="F118" s="142"/>
      <c r="G118" s="142"/>
      <c r="H118" s="142"/>
      <c r="I118" s="142"/>
      <c r="J118" s="142"/>
      <c r="K118" s="142"/>
      <c r="L118" s="142"/>
      <c r="M118" s="142"/>
      <c r="N118" s="142"/>
      <c r="O118" s="142"/>
      <c r="P118" s="142"/>
    </row>
    <row r="119" spans="1:16" s="152" customFormat="1" x14ac:dyDescent="0.25">
      <c r="A119" s="142"/>
      <c r="B119" s="143"/>
      <c r="C119" s="142"/>
      <c r="D119" s="142"/>
      <c r="E119" s="142"/>
      <c r="F119" s="142"/>
      <c r="G119" s="142"/>
      <c r="H119" s="142"/>
      <c r="I119" s="142"/>
      <c r="J119" s="142"/>
      <c r="K119" s="142"/>
      <c r="L119" s="142"/>
      <c r="M119" s="142"/>
      <c r="N119" s="142"/>
      <c r="O119" s="142"/>
      <c r="P119" s="142"/>
    </row>
    <row r="120" spans="1:16" s="152" customFormat="1" x14ac:dyDescent="0.25">
      <c r="A120" s="142"/>
      <c r="B120" s="143"/>
      <c r="C120" s="142"/>
      <c r="D120" s="142"/>
      <c r="E120" s="142"/>
      <c r="F120" s="142"/>
      <c r="G120" s="142"/>
      <c r="H120" s="142"/>
      <c r="I120" s="142"/>
      <c r="J120" s="142"/>
      <c r="K120" s="142"/>
      <c r="L120" s="142"/>
      <c r="M120" s="142"/>
      <c r="N120" s="142"/>
      <c r="O120" s="142"/>
      <c r="P120" s="142"/>
    </row>
    <row r="121" spans="1:16" s="152" customFormat="1" x14ac:dyDescent="0.25">
      <c r="A121" s="142"/>
      <c r="B121" s="143"/>
      <c r="C121" s="142"/>
      <c r="D121" s="142"/>
      <c r="E121" s="142"/>
      <c r="F121" s="142"/>
      <c r="G121" s="142"/>
      <c r="H121" s="142"/>
      <c r="I121" s="142"/>
      <c r="J121" s="142"/>
      <c r="K121" s="142"/>
      <c r="L121" s="142"/>
      <c r="M121" s="142"/>
      <c r="N121" s="142"/>
      <c r="O121" s="142"/>
      <c r="P121" s="142"/>
    </row>
    <row r="122" spans="1:16" s="152" customFormat="1" x14ac:dyDescent="0.25">
      <c r="A122" s="142"/>
      <c r="B122" s="143"/>
      <c r="C122" s="142"/>
      <c r="D122" s="142"/>
      <c r="E122" s="142"/>
      <c r="F122" s="142"/>
      <c r="G122" s="142"/>
      <c r="H122" s="142"/>
      <c r="I122" s="142"/>
      <c r="J122" s="142"/>
      <c r="K122" s="142"/>
      <c r="L122" s="142"/>
      <c r="M122" s="142"/>
      <c r="N122" s="142"/>
      <c r="O122" s="142"/>
      <c r="P122" s="142"/>
    </row>
    <row r="123" spans="1:16" s="419" customFormat="1" x14ac:dyDescent="0.25">
      <c r="A123" s="142"/>
      <c r="B123" s="143"/>
      <c r="C123" s="142"/>
      <c r="D123" s="142"/>
      <c r="E123" s="142"/>
      <c r="F123" s="142"/>
      <c r="G123" s="142"/>
      <c r="H123" s="142"/>
      <c r="I123" s="142"/>
      <c r="J123" s="142"/>
      <c r="K123" s="142"/>
      <c r="L123" s="142"/>
      <c r="M123" s="142"/>
      <c r="N123" s="142"/>
      <c r="O123" s="142"/>
      <c r="P123" s="142"/>
    </row>
    <row r="124" spans="1:16" s="419" customFormat="1" x14ac:dyDescent="0.25">
      <c r="A124" s="142"/>
      <c r="B124" s="143"/>
      <c r="C124" s="142"/>
      <c r="D124" s="142"/>
      <c r="E124" s="142"/>
      <c r="F124" s="142"/>
      <c r="G124" s="142"/>
      <c r="H124" s="142"/>
      <c r="I124" s="142"/>
      <c r="J124" s="142"/>
      <c r="K124" s="142"/>
      <c r="L124" s="142"/>
      <c r="M124" s="142"/>
      <c r="N124" s="142"/>
      <c r="O124" s="142"/>
      <c r="P124" s="142"/>
    </row>
    <row r="125" spans="1:16" s="419" customFormat="1" x14ac:dyDescent="0.25">
      <c r="A125" s="142"/>
      <c r="B125" s="143"/>
      <c r="C125" s="142"/>
      <c r="D125" s="142"/>
      <c r="E125" s="142"/>
      <c r="F125" s="142"/>
      <c r="G125" s="142"/>
      <c r="H125" s="142"/>
      <c r="I125" s="142"/>
      <c r="J125" s="142"/>
      <c r="K125" s="142"/>
      <c r="L125" s="142"/>
      <c r="M125" s="142"/>
      <c r="N125" s="142"/>
      <c r="O125" s="142"/>
      <c r="P125" s="142"/>
    </row>
    <row r="126" spans="1:16" s="152" customFormat="1" x14ac:dyDescent="0.25">
      <c r="A126" s="142"/>
      <c r="B126" s="143"/>
      <c r="C126" s="142"/>
      <c r="D126" s="142"/>
      <c r="E126" s="142"/>
      <c r="F126" s="142"/>
      <c r="G126" s="142"/>
      <c r="H126" s="142"/>
      <c r="I126" s="142"/>
      <c r="J126" s="142"/>
      <c r="K126" s="142"/>
      <c r="L126" s="142"/>
      <c r="M126" s="142"/>
      <c r="N126" s="142"/>
      <c r="O126" s="142"/>
      <c r="P126" s="142"/>
    </row>
    <row r="127" spans="1:16" s="152" customFormat="1" x14ac:dyDescent="0.25">
      <c r="A127" s="142"/>
      <c r="B127" s="143"/>
      <c r="C127" s="142"/>
      <c r="D127" s="142"/>
      <c r="E127" s="142"/>
      <c r="F127" s="142"/>
      <c r="G127" s="142"/>
      <c r="H127" s="142"/>
      <c r="I127" s="142"/>
      <c r="J127" s="142"/>
      <c r="K127" s="142"/>
      <c r="L127" s="142"/>
      <c r="M127" s="142"/>
      <c r="N127" s="142"/>
      <c r="O127" s="142"/>
      <c r="P127" s="142"/>
    </row>
    <row r="128" spans="1:16" s="152" customFormat="1" x14ac:dyDescent="0.25">
      <c r="A128" s="142"/>
      <c r="B128" s="143"/>
      <c r="C128" s="142"/>
      <c r="D128" s="142"/>
      <c r="E128" s="142"/>
      <c r="F128" s="142"/>
      <c r="G128" s="142"/>
      <c r="H128" s="142"/>
      <c r="I128" s="142"/>
      <c r="J128" s="142"/>
      <c r="K128" s="142"/>
      <c r="L128" s="142"/>
      <c r="M128" s="142"/>
      <c r="N128" s="142"/>
      <c r="O128" s="142"/>
      <c r="P128" s="142"/>
    </row>
    <row r="129" spans="1:33" s="152" customFormat="1" x14ac:dyDescent="0.25">
      <c r="A129" s="142"/>
      <c r="B129" s="143"/>
      <c r="C129" s="142"/>
      <c r="D129" s="142"/>
      <c r="E129" s="142"/>
      <c r="F129" s="142"/>
      <c r="G129" s="142"/>
      <c r="H129" s="142"/>
      <c r="I129" s="142"/>
      <c r="J129" s="142"/>
      <c r="K129" s="142"/>
      <c r="L129" s="142"/>
      <c r="M129" s="142"/>
      <c r="N129" s="142"/>
      <c r="O129" s="142"/>
      <c r="P129" s="142"/>
    </row>
    <row r="130" spans="1:33" s="152" customFormat="1" x14ac:dyDescent="0.25">
      <c r="A130" s="142"/>
      <c r="B130" s="143"/>
      <c r="C130" s="142"/>
      <c r="D130" s="142"/>
      <c r="E130" s="142"/>
      <c r="F130" s="142"/>
      <c r="G130" s="142"/>
      <c r="H130" s="142"/>
      <c r="I130" s="142"/>
      <c r="J130" s="142"/>
      <c r="K130" s="142"/>
      <c r="L130" s="142"/>
      <c r="M130" s="142"/>
      <c r="N130" s="142"/>
      <c r="O130" s="142"/>
      <c r="P130" s="142"/>
    </row>
    <row r="131" spans="1:33" s="152" customFormat="1" x14ac:dyDescent="0.25">
      <c r="A131" s="142"/>
      <c r="B131" s="143"/>
      <c r="C131" s="142"/>
      <c r="D131" s="142"/>
      <c r="E131" s="142"/>
      <c r="F131" s="142"/>
      <c r="G131" s="142"/>
      <c r="H131" s="142"/>
      <c r="I131" s="142"/>
      <c r="J131" s="142"/>
      <c r="K131" s="142"/>
      <c r="L131" s="142"/>
      <c r="M131" s="142"/>
      <c r="N131" s="142"/>
      <c r="O131" s="142"/>
      <c r="P131" s="142"/>
    </row>
    <row r="132" spans="1:33" s="152" customFormat="1" x14ac:dyDescent="0.25">
      <c r="A132" s="142"/>
      <c r="B132" s="143"/>
      <c r="C132" s="142"/>
      <c r="D132" s="142"/>
      <c r="E132" s="142"/>
      <c r="F132" s="142"/>
      <c r="G132" s="142"/>
      <c r="H132" s="142"/>
      <c r="I132" s="142"/>
      <c r="J132" s="142"/>
      <c r="K132" s="142"/>
      <c r="L132" s="142"/>
      <c r="M132" s="142"/>
      <c r="N132" s="142"/>
      <c r="O132" s="142"/>
      <c r="P132" s="142"/>
    </row>
    <row r="133" spans="1:33" s="152" customFormat="1" x14ac:dyDescent="0.25">
      <c r="A133" s="142"/>
      <c r="B133" s="143"/>
      <c r="C133" s="142"/>
      <c r="D133" s="142"/>
      <c r="E133" s="142"/>
      <c r="F133" s="142"/>
      <c r="G133" s="142"/>
      <c r="H133" s="142"/>
      <c r="I133" s="142"/>
      <c r="J133" s="142"/>
      <c r="K133" s="142"/>
      <c r="L133" s="142"/>
      <c r="M133" s="142"/>
      <c r="N133" s="142"/>
      <c r="O133" s="142"/>
      <c r="P133" s="142"/>
    </row>
    <row r="134" spans="1:33" s="419" customFormat="1" x14ac:dyDescent="0.25">
      <c r="A134" s="142"/>
      <c r="B134" s="143"/>
      <c r="C134" s="142"/>
      <c r="D134" s="142"/>
      <c r="E134" s="142"/>
      <c r="F134" s="142"/>
      <c r="G134" s="142"/>
      <c r="H134" s="142"/>
      <c r="I134" s="142"/>
      <c r="J134" s="142"/>
      <c r="K134" s="142"/>
      <c r="L134" s="142"/>
      <c r="M134" s="142"/>
      <c r="N134" s="142"/>
      <c r="O134" s="142"/>
      <c r="P134" s="142"/>
    </row>
    <row r="135" spans="1:33" s="395" customFormat="1" x14ac:dyDescent="0.25">
      <c r="A135" s="142"/>
      <c r="B135" s="143"/>
      <c r="C135" s="142"/>
      <c r="D135" s="142"/>
      <c r="E135" s="142"/>
      <c r="F135" s="142"/>
      <c r="G135" s="142"/>
      <c r="H135" s="142"/>
      <c r="I135" s="142"/>
      <c r="J135" s="142"/>
      <c r="K135" s="142"/>
      <c r="L135" s="142"/>
      <c r="M135" s="142"/>
      <c r="N135" s="142"/>
      <c r="O135" s="142"/>
      <c r="P135" s="142"/>
    </row>
    <row r="136" spans="1:33" s="152" customFormat="1" x14ac:dyDescent="0.25">
      <c r="A136" s="142"/>
      <c r="B136" s="143"/>
      <c r="C136" s="142"/>
      <c r="D136" s="142"/>
      <c r="E136" s="142"/>
      <c r="F136" s="142"/>
      <c r="G136" s="142"/>
      <c r="H136" s="142"/>
      <c r="I136" s="142"/>
      <c r="J136" s="142"/>
      <c r="K136" s="142"/>
      <c r="L136" s="142"/>
      <c r="M136" s="142"/>
      <c r="N136" s="142"/>
      <c r="O136" s="142"/>
      <c r="P136" s="142"/>
    </row>
    <row r="137" spans="1:33" s="152" customFormat="1" x14ac:dyDescent="0.25">
      <c r="A137" s="142"/>
      <c r="B137" s="143"/>
      <c r="C137" s="142"/>
      <c r="D137" s="142"/>
      <c r="E137" s="142"/>
      <c r="F137" s="142"/>
      <c r="G137" s="142"/>
      <c r="H137" s="142"/>
      <c r="I137" s="142"/>
      <c r="J137" s="142"/>
      <c r="K137" s="142"/>
      <c r="L137" s="142"/>
      <c r="M137" s="142"/>
      <c r="N137" s="142"/>
      <c r="O137" s="142"/>
      <c r="P137" s="142"/>
    </row>
    <row r="138" spans="1:33" s="395" customFormat="1" x14ac:dyDescent="0.25">
      <c r="A138" s="142"/>
      <c r="B138" s="143"/>
      <c r="C138" s="142"/>
      <c r="D138" s="142"/>
      <c r="E138" s="142"/>
      <c r="F138" s="142"/>
      <c r="G138" s="142"/>
      <c r="H138" s="142"/>
      <c r="I138" s="142"/>
      <c r="J138" s="142"/>
      <c r="K138" s="142"/>
      <c r="L138" s="142"/>
      <c r="M138" s="142"/>
      <c r="N138" s="142"/>
      <c r="O138" s="142"/>
      <c r="P138" s="142"/>
    </row>
    <row r="139" spans="1:33" s="152" customFormat="1" x14ac:dyDescent="0.25">
      <c r="A139" s="142"/>
      <c r="B139" s="143"/>
      <c r="C139" s="142"/>
      <c r="D139" s="142"/>
      <c r="E139" s="142"/>
      <c r="F139" s="142"/>
      <c r="G139" s="142"/>
      <c r="H139" s="142"/>
      <c r="I139" s="142"/>
      <c r="J139" s="142"/>
      <c r="K139" s="142"/>
      <c r="L139" s="142"/>
      <c r="M139" s="142"/>
      <c r="N139" s="142"/>
      <c r="O139" s="142"/>
      <c r="P139" s="142"/>
    </row>
    <row r="140" spans="1:33" x14ac:dyDescent="0.25">
      <c r="A140" s="142"/>
      <c r="B140" s="143"/>
      <c r="C140" s="142"/>
      <c r="D140" s="142"/>
      <c r="E140" s="142"/>
      <c r="F140" s="142"/>
      <c r="G140" s="142"/>
      <c r="H140" s="142"/>
      <c r="I140" s="142"/>
      <c r="J140" s="142"/>
      <c r="K140" s="142"/>
      <c r="L140" s="142"/>
      <c r="M140" s="142"/>
      <c r="N140" s="142"/>
      <c r="O140" s="142"/>
      <c r="P140" s="142"/>
      <c r="R140"/>
      <c r="T140"/>
      <c r="U140"/>
      <c r="W140"/>
      <c r="X140"/>
      <c r="Z140"/>
      <c r="AA140"/>
      <c r="AC140"/>
      <c r="AD140"/>
      <c r="AF140"/>
      <c r="AG140"/>
    </row>
    <row r="141" spans="1:33" x14ac:dyDescent="0.25">
      <c r="A141" s="142"/>
      <c r="B141" s="143"/>
      <c r="C141" s="142"/>
      <c r="D141" s="142"/>
      <c r="E141" s="142"/>
      <c r="F141" s="142"/>
      <c r="G141" s="142"/>
      <c r="H141" s="142"/>
      <c r="I141" s="142"/>
      <c r="J141" s="142"/>
      <c r="K141" s="142"/>
      <c r="L141" s="142"/>
      <c r="M141" s="142"/>
      <c r="N141" s="142"/>
      <c r="O141" s="142"/>
      <c r="P141" s="142"/>
      <c r="R141"/>
      <c r="T141"/>
      <c r="U141"/>
      <c r="W141"/>
      <c r="X141"/>
      <c r="Z141"/>
      <c r="AA141"/>
      <c r="AC141"/>
      <c r="AD141"/>
      <c r="AF141"/>
      <c r="AG141"/>
    </row>
    <row r="142" spans="1:33" x14ac:dyDescent="0.25">
      <c r="A142" s="142"/>
      <c r="B142" s="143"/>
      <c r="C142" s="142"/>
      <c r="D142" s="142"/>
      <c r="E142" s="142"/>
      <c r="F142" s="142"/>
      <c r="G142" s="142"/>
      <c r="H142" s="142"/>
      <c r="I142" s="142"/>
      <c r="J142" s="142"/>
      <c r="K142" s="142"/>
      <c r="L142" s="142"/>
      <c r="M142" s="142"/>
      <c r="N142" s="142"/>
      <c r="O142" s="142"/>
      <c r="P142" s="142"/>
      <c r="R142"/>
      <c r="T142"/>
      <c r="U142"/>
      <c r="W142"/>
      <c r="X142"/>
      <c r="Z142"/>
      <c r="AA142"/>
      <c r="AC142"/>
      <c r="AD142"/>
      <c r="AF142"/>
      <c r="AG142"/>
    </row>
    <row r="143" spans="1:33" x14ac:dyDescent="0.25">
      <c r="A143" s="142"/>
      <c r="B143" s="143"/>
      <c r="C143" s="142"/>
      <c r="D143" s="142"/>
      <c r="E143" s="142"/>
      <c r="F143" s="142"/>
      <c r="G143" s="142"/>
      <c r="H143" s="142"/>
      <c r="I143" s="142"/>
      <c r="J143" s="142"/>
      <c r="K143" s="142"/>
      <c r="L143" s="142"/>
      <c r="M143" s="142"/>
      <c r="N143" s="142"/>
      <c r="O143" s="142"/>
      <c r="P143" s="142"/>
      <c r="R143"/>
      <c r="T143"/>
      <c r="U143"/>
      <c r="W143"/>
      <c r="X143"/>
      <c r="Z143"/>
      <c r="AA143"/>
      <c r="AC143"/>
      <c r="AD143"/>
      <c r="AF143"/>
      <c r="AG143"/>
    </row>
    <row r="144" spans="1:33" x14ac:dyDescent="0.25">
      <c r="A144" s="142"/>
      <c r="B144" s="143"/>
      <c r="C144" s="142"/>
      <c r="D144" s="142"/>
      <c r="E144" s="142"/>
      <c r="F144" s="142"/>
      <c r="G144" s="142"/>
      <c r="H144" s="142"/>
      <c r="I144" s="142"/>
      <c r="J144" s="142"/>
      <c r="K144" s="142"/>
      <c r="L144" s="142"/>
      <c r="M144" s="142"/>
      <c r="N144" s="142"/>
      <c r="O144" s="142"/>
      <c r="P144" s="142"/>
      <c r="R144"/>
      <c r="T144"/>
      <c r="U144"/>
      <c r="W144"/>
      <c r="X144"/>
      <c r="Z144"/>
      <c r="AA144"/>
      <c r="AC144"/>
      <c r="AD144"/>
      <c r="AF144"/>
      <c r="AG144"/>
    </row>
    <row r="145" spans="1:33" x14ac:dyDescent="0.25">
      <c r="A145" s="142"/>
      <c r="B145" s="143"/>
      <c r="C145" s="142"/>
      <c r="D145" s="142"/>
      <c r="E145" s="142"/>
      <c r="F145" s="142"/>
      <c r="G145" s="142"/>
      <c r="H145" s="142"/>
      <c r="I145" s="142"/>
      <c r="J145" s="142"/>
      <c r="K145" s="142"/>
      <c r="L145" s="142"/>
      <c r="M145" s="142"/>
      <c r="N145" s="142"/>
      <c r="O145" s="142"/>
      <c r="P145" s="142"/>
      <c r="R145"/>
      <c r="T145"/>
      <c r="U145"/>
      <c r="W145"/>
      <c r="X145"/>
      <c r="Z145"/>
      <c r="AA145"/>
      <c r="AC145"/>
      <c r="AD145"/>
      <c r="AF145"/>
      <c r="AG145"/>
    </row>
    <row r="146" spans="1:33" x14ac:dyDescent="0.25">
      <c r="A146" s="147"/>
      <c r="B146" s="143"/>
      <c r="C146" s="142"/>
      <c r="D146" s="142"/>
      <c r="E146" s="142"/>
      <c r="F146" s="142"/>
      <c r="G146" s="142"/>
      <c r="H146" s="142"/>
      <c r="I146" s="142"/>
      <c r="J146" s="142"/>
      <c r="K146" s="142"/>
      <c r="L146" s="142"/>
      <c r="M146" s="142"/>
      <c r="N146" s="142"/>
      <c r="O146" s="142"/>
      <c r="P146" s="142"/>
      <c r="R146"/>
      <c r="T146"/>
      <c r="U146"/>
      <c r="W146"/>
      <c r="X146"/>
      <c r="Z146"/>
      <c r="AA146"/>
      <c r="AC146"/>
      <c r="AD146"/>
      <c r="AF146"/>
      <c r="AG146"/>
    </row>
    <row r="147" spans="1:33" x14ac:dyDescent="0.25">
      <c r="A147" s="142"/>
      <c r="B147" s="143"/>
      <c r="C147" s="142"/>
      <c r="D147" s="142"/>
      <c r="E147" s="142"/>
      <c r="F147" s="142"/>
      <c r="G147" s="142"/>
      <c r="H147" s="142"/>
      <c r="I147" s="142"/>
      <c r="J147" s="142"/>
      <c r="K147" s="142"/>
      <c r="L147" s="142"/>
      <c r="M147" s="142"/>
      <c r="N147" s="142"/>
      <c r="O147" s="142"/>
      <c r="P147" s="142"/>
      <c r="R147"/>
      <c r="T147"/>
      <c r="U147"/>
      <c r="W147"/>
      <c r="X147"/>
      <c r="Z147"/>
      <c r="AA147"/>
      <c r="AC147"/>
      <c r="AD147"/>
      <c r="AF147"/>
      <c r="AG147"/>
    </row>
    <row r="148" spans="1:33" x14ac:dyDescent="0.25">
      <c r="A148" s="142"/>
      <c r="B148" s="143"/>
      <c r="C148" s="142"/>
      <c r="D148" s="142"/>
      <c r="E148" s="142"/>
      <c r="F148" s="142"/>
      <c r="G148" s="142"/>
      <c r="H148" s="142"/>
      <c r="I148" s="142"/>
      <c r="J148" s="142"/>
      <c r="K148" s="142"/>
      <c r="L148" s="142"/>
      <c r="M148" s="142"/>
      <c r="N148" s="142"/>
      <c r="O148" s="142"/>
      <c r="P148" s="142"/>
      <c r="R148"/>
      <c r="T148"/>
      <c r="U148"/>
      <c r="W148"/>
      <c r="X148"/>
      <c r="Z148"/>
      <c r="AA148"/>
      <c r="AC148"/>
      <c r="AD148"/>
      <c r="AF148"/>
      <c r="AG148"/>
    </row>
    <row r="149" spans="1:33" x14ac:dyDescent="0.25">
      <c r="A149" s="142"/>
      <c r="B149" s="143"/>
      <c r="C149" s="142"/>
      <c r="D149" s="142"/>
      <c r="E149" s="142"/>
      <c r="F149" s="142"/>
      <c r="G149" s="142"/>
      <c r="H149" s="142"/>
      <c r="I149" s="142"/>
      <c r="J149" s="142"/>
      <c r="K149" s="142"/>
      <c r="L149" s="142"/>
      <c r="M149" s="142"/>
      <c r="N149" s="142"/>
      <c r="O149" s="142"/>
      <c r="P149" s="142"/>
      <c r="R149"/>
      <c r="T149"/>
      <c r="U149"/>
      <c r="W149"/>
      <c r="X149"/>
      <c r="Z149"/>
      <c r="AA149"/>
      <c r="AC149"/>
      <c r="AD149"/>
      <c r="AF149"/>
      <c r="AG149"/>
    </row>
    <row r="150" spans="1:33" x14ac:dyDescent="0.25">
      <c r="A150" s="142"/>
      <c r="B150" s="143"/>
      <c r="C150" s="142"/>
      <c r="D150" s="142"/>
      <c r="E150" s="142"/>
      <c r="F150" s="142"/>
      <c r="G150" s="142"/>
      <c r="H150" s="142"/>
      <c r="I150" s="142"/>
      <c r="J150" s="142"/>
      <c r="K150" s="142"/>
      <c r="L150" s="142"/>
      <c r="M150" s="142"/>
      <c r="N150" s="142"/>
      <c r="O150" s="142"/>
      <c r="P150" s="142"/>
      <c r="R150"/>
      <c r="T150"/>
      <c r="U150"/>
      <c r="W150"/>
      <c r="X150"/>
      <c r="Z150"/>
      <c r="AA150"/>
      <c r="AC150"/>
      <c r="AD150"/>
      <c r="AF150"/>
      <c r="AG150"/>
    </row>
    <row r="151" spans="1:33" x14ac:dyDescent="0.25">
      <c r="A151" s="142"/>
      <c r="B151" s="143"/>
      <c r="C151" s="142"/>
      <c r="D151" s="142"/>
      <c r="E151" s="142"/>
      <c r="F151" s="142"/>
      <c r="G151" s="142"/>
      <c r="H151" s="142"/>
      <c r="I151" s="142"/>
      <c r="J151" s="142"/>
      <c r="K151" s="142"/>
      <c r="L151" s="142"/>
      <c r="M151" s="142"/>
      <c r="N151" s="142"/>
      <c r="O151" s="142"/>
      <c r="P151" s="142"/>
      <c r="R151"/>
      <c r="T151"/>
      <c r="U151"/>
      <c r="W151"/>
      <c r="X151"/>
      <c r="Z151"/>
      <c r="AA151"/>
      <c r="AC151"/>
      <c r="AD151"/>
      <c r="AF151"/>
      <c r="AG151"/>
    </row>
    <row r="152" spans="1:33" x14ac:dyDescent="0.25">
      <c r="A152" s="142"/>
      <c r="B152" s="143"/>
      <c r="C152" s="142"/>
      <c r="D152" s="142"/>
      <c r="E152" s="142"/>
      <c r="F152" s="142"/>
      <c r="G152" s="142"/>
      <c r="H152" s="142"/>
      <c r="I152" s="142"/>
      <c r="J152" s="142"/>
      <c r="K152" s="142"/>
      <c r="L152" s="142"/>
      <c r="M152" s="142"/>
      <c r="N152" s="142"/>
      <c r="O152" s="142"/>
      <c r="P152" s="142"/>
      <c r="R152"/>
      <c r="T152"/>
      <c r="U152"/>
      <c r="W152"/>
      <c r="X152"/>
      <c r="Z152"/>
      <c r="AA152"/>
      <c r="AC152"/>
      <c r="AD152"/>
      <c r="AF152"/>
      <c r="AG152"/>
    </row>
    <row r="153" spans="1:33" x14ac:dyDescent="0.25">
      <c r="A153" s="142"/>
      <c r="B153" s="143"/>
      <c r="C153" s="142"/>
      <c r="D153" s="142"/>
      <c r="E153" s="142"/>
      <c r="F153" s="142"/>
      <c r="G153" s="142"/>
      <c r="H153" s="142"/>
      <c r="I153" s="142"/>
      <c r="J153" s="142"/>
      <c r="K153" s="142"/>
      <c r="L153" s="142"/>
      <c r="M153" s="142"/>
      <c r="N153" s="142"/>
      <c r="O153" s="142"/>
      <c r="P153" s="142"/>
      <c r="R153"/>
      <c r="T153"/>
      <c r="U153"/>
      <c r="W153"/>
      <c r="X153"/>
      <c r="Z153"/>
      <c r="AA153"/>
      <c r="AC153"/>
      <c r="AD153"/>
      <c r="AF153"/>
      <c r="AG153"/>
    </row>
    <row r="154" spans="1:33" x14ac:dyDescent="0.25">
      <c r="A154" s="142"/>
      <c r="B154" s="143"/>
      <c r="C154" s="142"/>
      <c r="D154" s="142"/>
      <c r="E154" s="142"/>
      <c r="F154" s="142"/>
      <c r="G154" s="142"/>
      <c r="H154" s="142"/>
      <c r="I154" s="142"/>
      <c r="J154" s="142"/>
      <c r="K154" s="142"/>
      <c r="L154" s="142"/>
      <c r="M154" s="142"/>
      <c r="N154" s="142"/>
      <c r="O154" s="142"/>
      <c r="P154" s="142"/>
      <c r="R154"/>
      <c r="T154"/>
      <c r="U154"/>
      <c r="W154"/>
      <c r="X154"/>
      <c r="Z154"/>
      <c r="AA154"/>
      <c r="AC154"/>
      <c r="AD154"/>
      <c r="AF154"/>
      <c r="AG154"/>
    </row>
    <row r="155" spans="1:33" x14ac:dyDescent="0.25">
      <c r="A155" s="142"/>
      <c r="B155" s="143"/>
      <c r="C155" s="142"/>
      <c r="D155" s="142"/>
      <c r="E155" s="142"/>
      <c r="F155" s="142"/>
      <c r="G155" s="142"/>
      <c r="H155" s="142"/>
      <c r="I155" s="142"/>
      <c r="J155" s="142"/>
      <c r="K155" s="142"/>
      <c r="L155" s="142"/>
      <c r="M155" s="142"/>
      <c r="N155" s="142"/>
      <c r="O155" s="142"/>
      <c r="P155" s="142"/>
      <c r="R155"/>
      <c r="T155"/>
      <c r="U155"/>
      <c r="W155"/>
      <c r="X155"/>
      <c r="Z155"/>
      <c r="AA155"/>
      <c r="AC155"/>
      <c r="AD155"/>
      <c r="AF155"/>
      <c r="AG155"/>
    </row>
    <row r="156" spans="1:33" x14ac:dyDescent="0.25">
      <c r="A156" s="142"/>
      <c r="B156" s="143"/>
      <c r="C156" s="142"/>
      <c r="D156" s="142"/>
      <c r="E156" s="142"/>
      <c r="F156" s="142"/>
      <c r="G156" s="142"/>
      <c r="H156" s="142"/>
      <c r="I156" s="142"/>
      <c r="J156" s="142"/>
      <c r="K156" s="142"/>
      <c r="L156" s="142"/>
      <c r="M156" s="142"/>
      <c r="N156" s="142"/>
      <c r="O156" s="142"/>
      <c r="P156" s="142"/>
      <c r="R156"/>
      <c r="T156"/>
      <c r="U156"/>
      <c r="W156"/>
      <c r="X156"/>
      <c r="Z156"/>
      <c r="AA156"/>
      <c r="AC156"/>
      <c r="AD156"/>
      <c r="AF156"/>
      <c r="AG156"/>
    </row>
    <row r="157" spans="1:33" x14ac:dyDescent="0.25">
      <c r="A157" s="142"/>
      <c r="B157" s="143"/>
      <c r="C157" s="142"/>
      <c r="D157" s="142"/>
      <c r="E157" s="142"/>
      <c r="F157" s="142"/>
      <c r="G157" s="142"/>
      <c r="H157" s="142"/>
      <c r="I157" s="142"/>
      <c r="J157" s="142"/>
      <c r="K157" s="142"/>
      <c r="L157" s="142"/>
      <c r="M157" s="142"/>
      <c r="N157" s="142"/>
      <c r="O157" s="142"/>
      <c r="P157" s="142"/>
      <c r="R157"/>
      <c r="T157"/>
      <c r="U157"/>
      <c r="W157"/>
      <c r="X157"/>
      <c r="Z157"/>
      <c r="AA157"/>
      <c r="AC157"/>
      <c r="AD157"/>
      <c r="AF157"/>
      <c r="AG157"/>
    </row>
    <row r="158" spans="1:33" s="409" customFormat="1" x14ac:dyDescent="0.25">
      <c r="A158" s="142"/>
      <c r="B158" s="143"/>
      <c r="C158" s="142"/>
      <c r="D158" s="142"/>
      <c r="E158" s="142"/>
      <c r="F158" s="142"/>
      <c r="G158" s="142"/>
      <c r="H158" s="142"/>
      <c r="I158" s="142"/>
      <c r="J158" s="142"/>
      <c r="K158" s="142"/>
      <c r="L158" s="142"/>
      <c r="M158" s="142"/>
      <c r="N158" s="142"/>
      <c r="O158" s="142"/>
      <c r="P158" s="142"/>
    </row>
    <row r="159" spans="1:33" x14ac:dyDescent="0.25">
      <c r="A159" s="142"/>
      <c r="B159" s="143"/>
      <c r="C159" s="142"/>
      <c r="D159" s="142"/>
      <c r="E159" s="142"/>
      <c r="F159" s="142"/>
      <c r="G159" s="142"/>
      <c r="H159" s="142"/>
      <c r="I159" s="142"/>
      <c r="J159" s="142"/>
      <c r="K159" s="142"/>
      <c r="L159" s="142"/>
      <c r="M159" s="142"/>
      <c r="N159" s="142"/>
      <c r="O159" s="142"/>
      <c r="P159" s="142"/>
      <c r="R159"/>
      <c r="T159"/>
      <c r="U159"/>
      <c r="W159"/>
      <c r="X159"/>
      <c r="Z159"/>
      <c r="AA159"/>
      <c r="AC159"/>
      <c r="AD159"/>
      <c r="AF159"/>
      <c r="AG159"/>
    </row>
    <row r="160" spans="1:33" x14ac:dyDescent="0.25">
      <c r="A160" s="142"/>
      <c r="B160" s="143"/>
      <c r="C160" s="142"/>
      <c r="D160" s="142"/>
      <c r="E160" s="142"/>
      <c r="F160" s="142"/>
      <c r="G160" s="142"/>
      <c r="H160" s="142"/>
      <c r="I160" s="142"/>
      <c r="J160" s="142"/>
      <c r="K160" s="142"/>
      <c r="L160" s="142"/>
      <c r="M160" s="142"/>
      <c r="N160" s="142"/>
      <c r="O160" s="142"/>
      <c r="P160" s="142"/>
      <c r="R160"/>
      <c r="T160"/>
      <c r="U160"/>
      <c r="W160"/>
      <c r="X160"/>
      <c r="Z160"/>
      <c r="AA160"/>
      <c r="AC160"/>
      <c r="AD160"/>
      <c r="AF160"/>
      <c r="AG160"/>
    </row>
    <row r="161" spans="1:35" x14ac:dyDescent="0.25">
      <c r="A161" s="142"/>
      <c r="B161" s="143"/>
      <c r="C161" s="142"/>
      <c r="D161" s="142"/>
      <c r="E161" s="142"/>
      <c r="F161" s="142"/>
      <c r="G161" s="142"/>
      <c r="H161" s="142"/>
      <c r="I161" s="142"/>
      <c r="J161" s="142"/>
      <c r="K161" s="142"/>
      <c r="L161" s="142"/>
      <c r="M161" s="142"/>
      <c r="N161" s="142"/>
      <c r="O161" s="142"/>
      <c r="P161" s="142"/>
      <c r="R161"/>
      <c r="T161"/>
      <c r="U161"/>
      <c r="W161"/>
      <c r="X161"/>
      <c r="Z161"/>
      <c r="AA161"/>
      <c r="AC161"/>
      <c r="AD161"/>
      <c r="AF161"/>
      <c r="AG161"/>
    </row>
    <row r="162" spans="1:35" x14ac:dyDescent="0.25">
      <c r="A162" s="142"/>
      <c r="B162" s="143"/>
      <c r="C162" s="142"/>
      <c r="D162" s="142"/>
      <c r="E162" s="142"/>
      <c r="F162" s="142"/>
      <c r="G162" s="142"/>
      <c r="H162" s="142"/>
      <c r="I162" s="142"/>
      <c r="J162" s="142"/>
      <c r="K162" s="142"/>
      <c r="L162" s="142"/>
      <c r="M162" s="142"/>
      <c r="N162" s="142"/>
      <c r="O162" s="142"/>
      <c r="P162" s="142"/>
      <c r="R162"/>
      <c r="T162"/>
      <c r="U162"/>
      <c r="W162"/>
      <c r="X162"/>
      <c r="Z162"/>
      <c r="AA162"/>
      <c r="AC162"/>
      <c r="AD162"/>
      <c r="AF162"/>
      <c r="AG162"/>
    </row>
    <row r="163" spans="1:35" x14ac:dyDescent="0.25">
      <c r="A163" s="142"/>
      <c r="B163" s="143"/>
      <c r="C163" s="142"/>
      <c r="D163" s="142"/>
      <c r="E163" s="142"/>
      <c r="F163" s="142"/>
      <c r="G163" s="142"/>
      <c r="H163" s="142"/>
      <c r="I163" s="142"/>
      <c r="J163" s="142"/>
      <c r="K163" s="142"/>
      <c r="L163" s="142"/>
      <c r="M163" s="142"/>
      <c r="N163" s="142"/>
      <c r="O163" s="142"/>
      <c r="P163" s="142"/>
      <c r="R163"/>
      <c r="T163"/>
      <c r="U163"/>
      <c r="W163"/>
      <c r="X163"/>
      <c r="Z163"/>
      <c r="AA163"/>
      <c r="AC163"/>
      <c r="AD163"/>
      <c r="AF163"/>
      <c r="AG163"/>
    </row>
    <row r="164" spans="1:35" x14ac:dyDescent="0.25">
      <c r="O164" s="142"/>
      <c r="P164" s="142"/>
      <c r="Q164" s="142"/>
      <c r="R164" s="142"/>
      <c r="S164" s="142"/>
      <c r="T164" s="142"/>
      <c r="U164" s="143"/>
      <c r="V164" s="142"/>
      <c r="W164" s="142"/>
      <c r="X164" s="142"/>
      <c r="Y164" s="142"/>
      <c r="Z164" s="142"/>
      <c r="AA164" s="142"/>
      <c r="AB164" s="142"/>
      <c r="AC164" s="142"/>
      <c r="AD164" s="142"/>
      <c r="AE164" s="142"/>
      <c r="AF164" s="142"/>
      <c r="AG164" s="142"/>
      <c r="AH164" s="142"/>
      <c r="AI164" s="142"/>
    </row>
    <row r="165" spans="1:35" x14ac:dyDescent="0.25">
      <c r="O165" s="142"/>
      <c r="P165" s="142"/>
      <c r="Q165" s="142"/>
      <c r="R165" s="142"/>
      <c r="S165" s="142"/>
      <c r="T165" s="142"/>
      <c r="U165" s="143"/>
      <c r="V165" s="142"/>
      <c r="W165" s="142"/>
      <c r="X165" s="142"/>
      <c r="Y165" s="142"/>
      <c r="Z165" s="142"/>
      <c r="AA165" s="142"/>
      <c r="AB165" s="142"/>
      <c r="AC165" s="142"/>
      <c r="AD165" s="142"/>
      <c r="AE165" s="142"/>
      <c r="AF165" s="142"/>
      <c r="AG165" s="142"/>
      <c r="AH165" s="142"/>
      <c r="AI165" s="142"/>
    </row>
    <row r="166" spans="1:35" x14ac:dyDescent="0.25">
      <c r="O166" s="142"/>
      <c r="P166" s="142"/>
      <c r="Q166" s="142"/>
      <c r="R166" s="142"/>
      <c r="S166" s="142"/>
      <c r="T166" s="142"/>
      <c r="U166" s="143"/>
      <c r="V166" s="142"/>
      <c r="W166" s="142"/>
      <c r="X166" s="142"/>
      <c r="Y166" s="142"/>
      <c r="Z166" s="142"/>
      <c r="AA166" s="142"/>
      <c r="AB166" s="142"/>
      <c r="AC166" s="142"/>
      <c r="AD166" s="142"/>
      <c r="AE166" s="142"/>
      <c r="AF166" s="142"/>
      <c r="AG166" s="142"/>
      <c r="AH166" s="142"/>
      <c r="AI166" s="142"/>
    </row>
  </sheetData>
  <mergeCells count="142">
    <mergeCell ref="AE86:AG86"/>
    <mergeCell ref="AH86:AI86"/>
    <mergeCell ref="AE90:AG90"/>
    <mergeCell ref="AE91:AG91"/>
    <mergeCell ref="AE92:AG92"/>
    <mergeCell ref="AE93:AG93"/>
    <mergeCell ref="AB91:AD91"/>
    <mergeCell ref="Y87:AA87"/>
    <mergeCell ref="Y88:AA88"/>
    <mergeCell ref="Y89:AA89"/>
    <mergeCell ref="Y91:AA91"/>
    <mergeCell ref="AB92:AD92"/>
    <mergeCell ref="AB93:AD93"/>
    <mergeCell ref="AE94:AG94"/>
    <mergeCell ref="AE95:AG95"/>
    <mergeCell ref="AH87:AI87"/>
    <mergeCell ref="AH89:AI89"/>
    <mergeCell ref="AH88:AI88"/>
    <mergeCell ref="AH90:AI90"/>
    <mergeCell ref="AH91:AI91"/>
    <mergeCell ref="AH92:AI92"/>
    <mergeCell ref="AH93:AI93"/>
    <mergeCell ref="AH94:AI94"/>
    <mergeCell ref="AH95:AI95"/>
    <mergeCell ref="AE89:AG89"/>
    <mergeCell ref="B96:P96"/>
    <mergeCell ref="B97:Q97"/>
    <mergeCell ref="O94:P94"/>
    <mergeCell ref="O95:P95"/>
    <mergeCell ref="Q94:R94"/>
    <mergeCell ref="Q95:R95"/>
    <mergeCell ref="E94:M94"/>
    <mergeCell ref="E95:M95"/>
    <mergeCell ref="Q8:U8"/>
    <mergeCell ref="V8:AA8"/>
    <mergeCell ref="V89:X89"/>
    <mergeCell ref="V91:X91"/>
    <mergeCell ref="S87:U87"/>
    <mergeCell ref="S88:U88"/>
    <mergeCell ref="S89:U89"/>
    <mergeCell ref="A28:D28"/>
    <mergeCell ref="A86:D95"/>
    <mergeCell ref="E86:M86"/>
    <mergeCell ref="O89:P89"/>
    <mergeCell ref="O92:P92"/>
    <mergeCell ref="O93:P93"/>
    <mergeCell ref="E87:M87"/>
    <mergeCell ref="E88:M88"/>
    <mergeCell ref="E89:M89"/>
    <mergeCell ref="S93:U93"/>
    <mergeCell ref="S94:U94"/>
    <mergeCell ref="S95:U95"/>
    <mergeCell ref="V92:X92"/>
    <mergeCell ref="V93:X93"/>
    <mergeCell ref="V94:X94"/>
    <mergeCell ref="V95:X95"/>
    <mergeCell ref="S92:U92"/>
    <mergeCell ref="V88:X88"/>
    <mergeCell ref="AB94:AD94"/>
    <mergeCell ref="AB95:AD95"/>
    <mergeCell ref="AB89:AD89"/>
    <mergeCell ref="AB88:AD88"/>
    <mergeCell ref="AB87:AD87"/>
    <mergeCell ref="Y90:AA90"/>
    <mergeCell ref="AB90:AD90"/>
    <mergeCell ref="A22:B22"/>
    <mergeCell ref="Y95:AA95"/>
    <mergeCell ref="V86:X86"/>
    <mergeCell ref="Y86:AA86"/>
    <mergeCell ref="AB86:AD86"/>
    <mergeCell ref="O4:P4"/>
    <mergeCell ref="AJ33:AK33"/>
    <mergeCell ref="AJ66:AK66"/>
    <mergeCell ref="Y92:AA92"/>
    <mergeCell ref="Y93:AA93"/>
    <mergeCell ref="O87:P87"/>
    <mergeCell ref="Y94:AA94"/>
    <mergeCell ref="Q87:R87"/>
    <mergeCell ref="Q88:R88"/>
    <mergeCell ref="O88:P88"/>
    <mergeCell ref="Q93:R93"/>
    <mergeCell ref="AJ56:AK56"/>
    <mergeCell ref="O91:P91"/>
    <mergeCell ref="O90:P90"/>
    <mergeCell ref="Q90:R90"/>
    <mergeCell ref="S90:U90"/>
    <mergeCell ref="Q91:R91"/>
    <mergeCell ref="S91:U91"/>
    <mergeCell ref="V90:X90"/>
    <mergeCell ref="V87:X87"/>
    <mergeCell ref="AE87:AG87"/>
    <mergeCell ref="AE88:AG88"/>
    <mergeCell ref="Q89:R89"/>
    <mergeCell ref="Q92:R92"/>
    <mergeCell ref="S4:U4"/>
    <mergeCell ref="E90:M90"/>
    <mergeCell ref="E91:M91"/>
    <mergeCell ref="E92:H92"/>
    <mergeCell ref="E93:M93"/>
    <mergeCell ref="O86:P86"/>
    <mergeCell ref="Q86:R86"/>
    <mergeCell ref="S86:U86"/>
    <mergeCell ref="A1:AI1"/>
    <mergeCell ref="A2:A7"/>
    <mergeCell ref="B2:B7"/>
    <mergeCell ref="C2:D2"/>
    <mergeCell ref="E2:M2"/>
    <mergeCell ref="N2:AI2"/>
    <mergeCell ref="G3:M3"/>
    <mergeCell ref="AB3:AI3"/>
    <mergeCell ref="H4:I4"/>
    <mergeCell ref="V6:W6"/>
    <mergeCell ref="Y6:Z6"/>
    <mergeCell ref="V5:AA5"/>
    <mergeCell ref="V4:X4"/>
    <mergeCell ref="N3:P3"/>
    <mergeCell ref="Q3:U3"/>
    <mergeCell ref="S6:T6"/>
    <mergeCell ref="Q6:R6"/>
    <mergeCell ref="V3:AA3"/>
    <mergeCell ref="C3:C8"/>
    <mergeCell ref="F3:F8"/>
    <mergeCell ref="E3:E8"/>
    <mergeCell ref="D3:D8"/>
    <mergeCell ref="G4:G8"/>
    <mergeCell ref="L4:L8"/>
    <mergeCell ref="AB8:AI8"/>
    <mergeCell ref="H5:H8"/>
    <mergeCell ref="Y4:AA4"/>
    <mergeCell ref="AB6:AC6"/>
    <mergeCell ref="N8:P8"/>
    <mergeCell ref="M4:M8"/>
    <mergeCell ref="K4:K8"/>
    <mergeCell ref="J4:J8"/>
    <mergeCell ref="I5:I8"/>
    <mergeCell ref="AB4:AD4"/>
    <mergeCell ref="AE4:AI4"/>
    <mergeCell ref="AE6:AF6"/>
    <mergeCell ref="AB5:AI5"/>
    <mergeCell ref="N5:P5"/>
    <mergeCell ref="Q5:U5"/>
    <mergeCell ref="Q4:R4"/>
  </mergeCells>
  <pageMargins left="0.19685039370078741" right="0.19685039370078741" top="0.74803149606299213" bottom="0.74803149606299213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учебный план 2021-2025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2021-12-20T09:19:24Z</dcterms:modified>
</cp:coreProperties>
</file>